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ilteris.kak\Downloads\"/>
    </mc:Choice>
  </mc:AlternateContent>
  <xr:revisionPtr revIDLastSave="0" documentId="13_ncr:1_{532C9C48-4488-4D43-A2F1-DF643B1872BD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Kurum Bilgileri" sheetId="1" r:id="rId1"/>
    <sheet name=" Enerji Dönüşüm Tablosu" sheetId="4" r:id="rId2"/>
    <sheet name="ÇalışanFaydalanan Kişi Sayısı" sheetId="5" r:id="rId3"/>
  </sheets>
  <definedNames>
    <definedName name="Seçini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K7" i="1"/>
  <c r="K8" i="1"/>
  <c r="K9" i="1"/>
  <c r="K10" i="1"/>
  <c r="V10" i="1" s="1"/>
  <c r="K11" i="1"/>
  <c r="K12" i="1"/>
  <c r="V12" i="1" s="1"/>
  <c r="K13" i="1"/>
  <c r="V13" i="1" s="1"/>
  <c r="K14" i="1"/>
  <c r="K15" i="1"/>
  <c r="K16" i="1"/>
  <c r="K17" i="1"/>
  <c r="K18" i="1"/>
  <c r="V18" i="1" s="1"/>
  <c r="K19" i="1"/>
  <c r="K20" i="1"/>
  <c r="V20" i="1" s="1"/>
  <c r="I58" i="4"/>
  <c r="K58" i="4" s="1"/>
  <c r="M58" i="4" s="1"/>
  <c r="O58" i="4" s="1"/>
  <c r="I57" i="4"/>
  <c r="K57" i="4" s="1"/>
  <c r="M57" i="4" s="1"/>
  <c r="O57" i="4" s="1"/>
  <c r="L56" i="4"/>
  <c r="I56" i="4"/>
  <c r="K56" i="4" s="1"/>
  <c r="I55" i="4"/>
  <c r="I54" i="4"/>
  <c r="I53" i="4"/>
  <c r="K53" i="4" s="1"/>
  <c r="M53" i="4" s="1"/>
  <c r="O53" i="4" s="1"/>
  <c r="K52" i="4"/>
  <c r="M52" i="4" s="1"/>
  <c r="O52" i="4" s="1"/>
  <c r="I52" i="4"/>
  <c r="I51" i="4"/>
  <c r="I50" i="4"/>
  <c r="I49" i="4"/>
  <c r="I48" i="4"/>
  <c r="K48" i="4" s="1"/>
  <c r="M48" i="4" s="1"/>
  <c r="O48" i="4" s="1"/>
  <c r="I47" i="4"/>
  <c r="I46" i="4"/>
  <c r="K46" i="4" s="1"/>
  <c r="M46" i="4" s="1"/>
  <c r="O46" i="4" s="1"/>
  <c r="I45" i="4"/>
  <c r="M44" i="4"/>
  <c r="O44" i="4" s="1"/>
  <c r="I44" i="4"/>
  <c r="K44" i="4" s="1"/>
  <c r="I43" i="4"/>
  <c r="K43" i="4" s="1"/>
  <c r="M43" i="4" s="1"/>
  <c r="O43" i="4" s="1"/>
  <c r="M42" i="4"/>
  <c r="O42" i="4" s="1"/>
  <c r="I42" i="4"/>
  <c r="K42" i="4" s="1"/>
  <c r="I41" i="4"/>
  <c r="K41" i="4" s="1"/>
  <c r="M41" i="4" s="1"/>
  <c r="O41" i="4" s="1"/>
  <c r="M40" i="4"/>
  <c r="O40" i="4" s="1"/>
  <c r="I40" i="4"/>
  <c r="K40" i="4" s="1"/>
  <c r="I39" i="4"/>
  <c r="K39" i="4" s="1"/>
  <c r="M39" i="4" s="1"/>
  <c r="O39" i="4" s="1"/>
  <c r="I38" i="4"/>
  <c r="K38" i="4" s="1"/>
  <c r="M38" i="4" s="1"/>
  <c r="O38" i="4" s="1"/>
  <c r="I37" i="4"/>
  <c r="I36" i="4"/>
  <c r="I35" i="4"/>
  <c r="I34" i="4"/>
  <c r="I33" i="4"/>
  <c r="K33" i="4" s="1"/>
  <c r="M33" i="4" s="1"/>
  <c r="O33" i="4" s="1"/>
  <c r="M32" i="4"/>
  <c r="O32" i="4" s="1"/>
  <c r="I32" i="4"/>
  <c r="K32" i="4" s="1"/>
  <c r="I31" i="4"/>
  <c r="K31" i="4" s="1"/>
  <c r="M31" i="4" s="1"/>
  <c r="O31" i="4" s="1"/>
  <c r="M30" i="4"/>
  <c r="O30" i="4" s="1"/>
  <c r="I30" i="4"/>
  <c r="K30" i="4" s="1"/>
  <c r="I29" i="4"/>
  <c r="K29" i="4" s="1"/>
  <c r="M29" i="4" s="1"/>
  <c r="O29" i="4" s="1"/>
  <c r="M28" i="4"/>
  <c r="O28" i="4" s="1"/>
  <c r="I28" i="4"/>
  <c r="K28" i="4" s="1"/>
  <c r="I27" i="4"/>
  <c r="K27" i="4" s="1"/>
  <c r="M27" i="4" s="1"/>
  <c r="O27" i="4" s="1"/>
  <c r="I26" i="4"/>
  <c r="K26" i="4" s="1"/>
  <c r="M26" i="4" s="1"/>
  <c r="O26" i="4" s="1"/>
  <c r="I25" i="4"/>
  <c r="K25" i="4" s="1"/>
  <c r="M25" i="4" s="1"/>
  <c r="O25" i="4" s="1"/>
  <c r="I24" i="4"/>
  <c r="I23" i="4"/>
  <c r="K23" i="4" s="1"/>
  <c r="M23" i="4" s="1"/>
  <c r="O23" i="4" s="1"/>
  <c r="I22" i="4"/>
  <c r="I21" i="4"/>
  <c r="I20" i="4"/>
  <c r="I19" i="4"/>
  <c r="K19" i="4" s="1"/>
  <c r="M19" i="4" s="1"/>
  <c r="O19" i="4" s="1"/>
  <c r="I18" i="4"/>
  <c r="K18" i="4" s="1"/>
  <c r="M18" i="4" s="1"/>
  <c r="O18" i="4" s="1"/>
  <c r="I17" i="4"/>
  <c r="K17" i="4" s="1"/>
  <c r="M17" i="4" s="1"/>
  <c r="O17" i="4" s="1"/>
  <c r="I16" i="4"/>
  <c r="K16" i="4" s="1"/>
  <c r="M16" i="4" s="1"/>
  <c r="O16" i="4" s="1"/>
  <c r="I15" i="4"/>
  <c r="K15" i="4" s="1"/>
  <c r="M15" i="4" s="1"/>
  <c r="O15" i="4" s="1"/>
  <c r="M14" i="4"/>
  <c r="O14" i="4" s="1"/>
  <c r="I14" i="4"/>
  <c r="K14" i="4" s="1"/>
  <c r="I13" i="4"/>
  <c r="K13" i="4" s="1"/>
  <c r="M13" i="4" s="1"/>
  <c r="O13" i="4" s="1"/>
  <c r="M12" i="4"/>
  <c r="O12" i="4" s="1"/>
  <c r="I12" i="4"/>
  <c r="K12" i="4" s="1"/>
  <c r="I11" i="4"/>
  <c r="K11" i="4" s="1"/>
  <c r="M11" i="4" s="1"/>
  <c r="O11" i="4" s="1"/>
  <c r="M10" i="4"/>
  <c r="O10" i="4" s="1"/>
  <c r="I10" i="4"/>
  <c r="K10" i="4" s="1"/>
  <c r="I9" i="4"/>
  <c r="K9" i="4" s="1"/>
  <c r="M9" i="4" s="1"/>
  <c r="O9" i="4" s="1"/>
  <c r="I8" i="4"/>
  <c r="K8" i="4" s="1"/>
  <c r="M8" i="4" s="1"/>
  <c r="O8" i="4" s="1"/>
  <c r="I7" i="4"/>
  <c r="K7" i="4" s="1"/>
  <c r="M7" i="4" s="1"/>
  <c r="O7" i="4" s="1"/>
  <c r="I6" i="4"/>
  <c r="K6" i="4" s="1"/>
  <c r="M6" i="4" s="1"/>
  <c r="O6" i="4" s="1"/>
  <c r="I5" i="4"/>
  <c r="K5" i="4" s="1"/>
  <c r="V19" i="1" l="1"/>
  <c r="V11" i="1"/>
  <c r="V9" i="1"/>
  <c r="M56" i="4"/>
  <c r="O56" i="4" s="1"/>
  <c r="V8" i="1"/>
  <c r="V15" i="1"/>
  <c r="V7" i="1"/>
  <c r="V14" i="1"/>
  <c r="K59" i="4"/>
  <c r="M5" i="4"/>
  <c r="I59" i="4"/>
  <c r="O5" i="4" l="1"/>
  <c r="O59" i="4" s="1"/>
  <c r="M59" i="4"/>
  <c r="S6" i="1" l="1"/>
  <c r="Q6" i="1"/>
  <c r="M6" i="1" l="1"/>
  <c r="K6" i="1"/>
  <c r="V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GAMER</author>
  </authors>
  <commentList>
    <comment ref="W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Uygulanan enerji verimliliği önlemi varsa (rehberdeki önlemler) yazılmalı.</t>
        </r>
      </text>
    </comment>
    <comment ref="X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GAMER:</t>
        </r>
        <r>
          <rPr>
            <sz val="9"/>
            <color indexed="81"/>
            <rFont val="Tahoma"/>
            <charset val="1"/>
          </rPr>
          <t xml:space="preserve">
Elektrik üretim Tesis varsa bilgileri buraya girilecek.</t>
        </r>
      </text>
    </comment>
    <comment ref="Y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Led lamba dönüşümü varsa yazılmalı.</t>
        </r>
      </text>
    </comment>
    <comment ref="Z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Serbest tüketici kriterlerini sağlıyorsa yapılmış bir protokol veya sözleşme varsa yazılmalı.
</t>
        </r>
      </text>
    </comment>
    <comment ref="AA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Elektrik faturaları kontrol edilerek varsa cezalı durum yazılmalı.</t>
        </r>
      </text>
    </comment>
    <comment ref="H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Çalışan/faydalanan kişi sayısı yazılacak. Faydalanan kişi sayısı hesabı tabloda verilen açıklamalara göre yapılacak.</t>
        </r>
      </text>
    </comment>
    <comment ref="I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GAMER
</t>
        </r>
        <r>
          <rPr>
            <sz val="9"/>
            <color indexed="81"/>
            <rFont val="Tahoma"/>
            <family val="2"/>
            <charset val="162"/>
          </rPr>
          <t>Isıtma ve soğutma yapılan toplam inşaat alanı yazılacak. Yapı kullanım izin belgesi veya yapı ruhsatından veya projesinden öğrenilebilir.</t>
        </r>
      </text>
    </comment>
    <comment ref="J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kWh olarak elektrik tüketim değeri yıllık olarak yazılacak. Elektrik faturalarında bir önceki yılın toplamı öğrenilebilir. Dağıtım firmasından yıllık döküm istenebilir.</t>
        </r>
      </text>
    </comment>
    <comment ref="L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sm3 olarak doğalgaz tüketim değeri girilecek. Dağıtım firmasından yıllık döküm istenebilir.</t>
        </r>
      </text>
    </comment>
    <comment ref="B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İl için Diyarbakır yazılacak, ilçe olarak bina hangi ilçede ise o ilçenin adı yazılacak.</t>
        </r>
      </text>
    </comment>
    <comment ref="C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Binanın tabeladaki adı yazılacak</t>
        </r>
      </text>
    </comment>
    <comment ref="D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162"/>
          </rPr>
          <t xml:space="preserve">GAMER:
</t>
        </r>
        <r>
          <rPr>
            <sz val="9"/>
            <color indexed="81"/>
            <rFont val="Tahoma"/>
            <family val="2"/>
            <charset val="162"/>
          </rPr>
          <t>Hizmet Binası
Sağlık Binası
Eğitim Binası
Üniversite
Konaklama
Ulaşım Amaçlı Bina
Sosyal ve Kültürel Yapılar
İdari Bina</t>
        </r>
      </text>
    </comment>
    <comment ref="E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Yapının yapı kullanım izin belgesi var ise belge üzerindeki tarih yazılacak.
</t>
        </r>
      </text>
    </comment>
    <comment ref="F6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162"/>
          </rPr>
          <t>GAMER:</t>
        </r>
        <r>
          <rPr>
            <sz val="9"/>
            <color indexed="81"/>
            <rFont val="Tahoma"/>
            <family val="2"/>
            <charset val="162"/>
          </rPr>
          <t xml:space="preserve">
Bina enerji sorumlusunun iletişim biligleri yazılacak.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L5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İletim ve Dağıtım kayıpları dikkate alınmıştır.</t>
        </r>
      </text>
    </comment>
  </commentList>
</comments>
</file>

<file path=xl/sharedStrings.xml><?xml version="1.0" encoding="utf-8"?>
<sst xmlns="http://schemas.openxmlformats.org/spreadsheetml/2006/main" count="172" uniqueCount="116">
  <si>
    <t>YIL</t>
  </si>
  <si>
    <t>Yakıt tüketimi (doğalgaz-TEP)</t>
  </si>
  <si>
    <t>Diğer Yakıt Tüketimi-1 (Kalorifer yakıtı-ton)</t>
  </si>
  <si>
    <t>Diğer Yakıt Tüketimi-1 (TEP)</t>
  </si>
  <si>
    <t>Diğer Yakıt Tüketimi-2 (TEP)</t>
  </si>
  <si>
    <t>Diğer Yakıt Tüketimi-3 (TEP)</t>
  </si>
  <si>
    <t>Diğer Yakıt Tüketimi-3 (Kömür-ton)</t>
  </si>
  <si>
    <t>TOPLAM TÜKETİM (TEP)</t>
  </si>
  <si>
    <t>Diğer Yakıt Tüketimi-2 (Motorin-ton)</t>
  </si>
  <si>
    <t>Kullanım Amacı</t>
  </si>
  <si>
    <t>Yapı Kullanım İzin Belgesi Tarihi</t>
  </si>
  <si>
    <t>TÜKETİM</t>
  </si>
  <si>
    <t>İl/İlçe</t>
  </si>
  <si>
    <t>Uygulanan Enerji Verimliliği Önlemleri</t>
  </si>
  <si>
    <t>GENEL BİLGİLER</t>
  </si>
  <si>
    <t>Toplam İnşaat Alanı (m²)</t>
  </si>
  <si>
    <t>Aktif Çalışan Sayısı</t>
  </si>
  <si>
    <t>Elektrik Tüketimi (kWh)</t>
  </si>
  <si>
    <t>Elektrik Tüketimi (TEP)</t>
  </si>
  <si>
    <t>Bina ya da Bina Grubu Adı</t>
  </si>
  <si>
    <t>TEP</t>
  </si>
  <si>
    <t>Bina Enerji Sorumlusu
İletişim Bigileri</t>
  </si>
  <si>
    <t>LED Lamba Dönüşümü</t>
  </si>
  <si>
    <t>ENERJİ DÖNÜŞÜMÜ TABLOSU</t>
  </si>
  <si>
    <t>Not: Sarı renkli hücrelere orijinal birim değerini giriniz.</t>
  </si>
  <si>
    <t>Miktar</t>
  </si>
  <si>
    <t>Birim</t>
  </si>
  <si>
    <t>Yakıt</t>
  </si>
  <si>
    <t>Yoğunluk</t>
  </si>
  <si>
    <t>Alt Isıl Değeri
[kcal/Birim]</t>
  </si>
  <si>
    <t>Dönüşüm Faktörü
[Birim - TEP]</t>
  </si>
  <si>
    <t>Dönüşüm Faktörü
[TEP - kWh]</t>
  </si>
  <si>
    <t>kWh</t>
  </si>
  <si>
    <t>Ulusal Primer Enerji Dönüşüm Faktörü</t>
  </si>
  <si>
    <t>Primer Enerji
[kWh]</t>
  </si>
  <si>
    <t>Emisyon Dönüşüm Faktörü
[kg CO2eş / kWh]</t>
  </si>
  <si>
    <t>Enerji Tüketimi Kaynaklı Emisyon Salımı
[kg CO2eş]</t>
  </si>
  <si>
    <t>Ton</t>
  </si>
  <si>
    <t>Taşkömürü</t>
  </si>
  <si>
    <t>Kok Kömürü</t>
  </si>
  <si>
    <t>Briket</t>
  </si>
  <si>
    <t>Linyit teshin ve sanayi</t>
  </si>
  <si>
    <t>Linyit santral</t>
  </si>
  <si>
    <t>Elbistan Linyiti</t>
  </si>
  <si>
    <t>Petrokok</t>
  </si>
  <si>
    <t>Prina</t>
  </si>
  <si>
    <t>Talaş</t>
  </si>
  <si>
    <t>Kabuk</t>
  </si>
  <si>
    <t>Grafit</t>
  </si>
  <si>
    <t>Kok tozu</t>
  </si>
  <si>
    <t>Maden</t>
  </si>
  <si>
    <t>Asfaltit</t>
  </si>
  <si>
    <t>Odun</t>
  </si>
  <si>
    <t>Odun kömürü</t>
  </si>
  <si>
    <t>Turba</t>
  </si>
  <si>
    <t>Pelet</t>
  </si>
  <si>
    <t>Hayvan ve Bitki Artığı</t>
  </si>
  <si>
    <t>Antrasit</t>
  </si>
  <si>
    <t>Ham Petrol</t>
  </si>
  <si>
    <t>Fuel Oil No: 4</t>
  </si>
  <si>
    <t>Fuel Oil No: 5</t>
  </si>
  <si>
    <t>0,920 Kg/lt</t>
  </si>
  <si>
    <t>Fuel Oil No: 6</t>
  </si>
  <si>
    <t>0,940 Kg/lt</t>
  </si>
  <si>
    <t>Motorin</t>
  </si>
  <si>
    <t>0,830 Kg/lt</t>
  </si>
  <si>
    <t>Benzin</t>
  </si>
  <si>
    <t>0,735 Kg/lt</t>
  </si>
  <si>
    <t>Gazyağı</t>
  </si>
  <si>
    <t>0,780 Kg/lt</t>
  </si>
  <si>
    <t>Siyah Likör</t>
  </si>
  <si>
    <t>Nafta</t>
  </si>
  <si>
    <t>Kerosen</t>
  </si>
  <si>
    <t>0,802 Kg/lt</t>
  </si>
  <si>
    <t>Aromatik yağlar</t>
  </si>
  <si>
    <t>Katran</t>
  </si>
  <si>
    <t>Parafin</t>
  </si>
  <si>
    <r>
      <t>m</t>
    </r>
    <r>
      <rPr>
        <vertAlign val="superscript"/>
        <sz val="10"/>
        <rFont val="Times New Roman"/>
        <family val="1"/>
      </rPr>
      <t>3</t>
    </r>
  </si>
  <si>
    <t>Doğal Gaz</t>
  </si>
  <si>
    <t>0,670 Kg/m³</t>
  </si>
  <si>
    <t>Kok Gazı</t>
  </si>
  <si>
    <t>0,490 Kg/m³</t>
  </si>
  <si>
    <t xml:space="preserve">Yüksek Fırın Gazı </t>
  </si>
  <si>
    <t>Yüksek Fırın Gazı</t>
  </si>
  <si>
    <t xml:space="preserve">1,290 Kg/m³ </t>
  </si>
  <si>
    <t>Çelikhane Gazı</t>
  </si>
  <si>
    <t xml:space="preserve">1,250 Kg/m³ </t>
  </si>
  <si>
    <t>Rafineri Gazı</t>
  </si>
  <si>
    <t xml:space="preserve">1,110 Kg/m³ </t>
  </si>
  <si>
    <t>Çöp gazı</t>
  </si>
  <si>
    <t xml:space="preserve">0,800 Kg/m³ </t>
  </si>
  <si>
    <t>Asetilen</t>
  </si>
  <si>
    <t xml:space="preserve">1,090 Kg/m³ </t>
  </si>
  <si>
    <t>m3</t>
  </si>
  <si>
    <t>Propan</t>
  </si>
  <si>
    <t xml:space="preserve">1,882 Kg/m³ </t>
  </si>
  <si>
    <t>CNG</t>
  </si>
  <si>
    <t>LNG</t>
  </si>
  <si>
    <t>LPG</t>
  </si>
  <si>
    <t xml:space="preserve">2,229 Kg/m³ </t>
  </si>
  <si>
    <t>Hidrojen</t>
  </si>
  <si>
    <t>Elektrik</t>
  </si>
  <si>
    <t>Hidrolik</t>
  </si>
  <si>
    <t>Jeotermal</t>
  </si>
  <si>
    <t xml:space="preserve">TOTAL </t>
  </si>
  <si>
    <t xml:space="preserve">Litre olarak faturalandırılan yakıt miktarını ton olarak dönüştürmek için aşağıdaki örnek hesapta belirtildiği gibi verilen yoğunluk değerini kullanınız. </t>
  </si>
  <si>
    <t>Doğalgaz Tüketimi
(sm3)</t>
  </si>
  <si>
    <t xml:space="preserve">Diğer Yakıt Tüketimi-4 </t>
  </si>
  <si>
    <t>Diğer Yakıt Tüketimi-4 (TEP)</t>
  </si>
  <si>
    <t>ENERJİ TÜKETİMİ BİLDİRİM TABLOSU</t>
  </si>
  <si>
    <t>Serbest Tüketici
Kapsamında Çalışma</t>
  </si>
  <si>
    <t>Kompanzasyon
Cezalı/Cezada Değil</t>
  </si>
  <si>
    <t>Doğalgaz Referans No:</t>
  </si>
  <si>
    <t>Elektrik Tesisat  No:</t>
  </si>
  <si>
    <t>Elektrik Üretim Tesisi</t>
  </si>
  <si>
    <t xml:space="preserve">Adı-Soyadı:
Unvanı: 
Telefon No:
e-mail: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</si>
</sst>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#,##0.0000"/>
    <numFmt numFmtId="167" formatCode="0.000000"/>
  </numFmts>
  <fonts count="29" x14ac:knownFonts="1"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name val="Times New Roman"/>
      <family val="1"/>
    </font>
    <font>
      <sz val="10"/>
      <color indexed="17"/>
      <name val="Arial"/>
      <family val="2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62"/>
    </font>
    <font>
      <b/>
      <sz val="10"/>
      <color indexed="12"/>
      <name val="Arial"/>
      <family val="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20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color rgb="FF000000"/>
      <name val="Times New Roman"/>
      <family val="1"/>
      <charset val="162"/>
    </font>
    <font>
      <sz val="20"/>
      <color rgb="FF00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5" fillId="0" borderId="0"/>
  </cellStyleXfs>
  <cellXfs count="8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7" fillId="5" borderId="0" xfId="3" applyFill="1"/>
    <xf numFmtId="0" fontId="7" fillId="0" borderId="0" xfId="3"/>
    <xf numFmtId="3" fontId="7" fillId="0" borderId="0" xfId="3" applyNumberFormat="1"/>
    <xf numFmtId="4" fontId="7" fillId="0" borderId="0" xfId="3" applyNumberFormat="1"/>
    <xf numFmtId="0" fontId="9" fillId="6" borderId="1" xfId="3" applyFont="1" applyFill="1" applyBorder="1" applyAlignment="1">
      <alignment horizontal="center" vertical="center"/>
    </xf>
    <xf numFmtId="3" fontId="9" fillId="6" borderId="1" xfId="3" applyNumberFormat="1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4" fontId="9" fillId="6" borderId="1" xfId="3" applyNumberFormat="1" applyFont="1" applyFill="1" applyBorder="1" applyAlignment="1">
      <alignment horizontal="center" vertical="center"/>
    </xf>
    <xf numFmtId="0" fontId="9" fillId="6" borderId="16" xfId="3" applyFont="1" applyFill="1" applyBorder="1" applyAlignment="1">
      <alignment horizontal="center" vertical="center" wrapText="1"/>
    </xf>
    <xf numFmtId="0" fontId="9" fillId="6" borderId="16" xfId="3" applyFont="1" applyFill="1" applyBorder="1" applyAlignment="1">
      <alignment horizontal="center" vertical="center"/>
    </xf>
    <xf numFmtId="0" fontId="9" fillId="6" borderId="4" xfId="3" applyFont="1" applyFill="1" applyBorder="1" applyAlignment="1">
      <alignment horizontal="center" vertical="center" wrapText="1"/>
    </xf>
    <xf numFmtId="4" fontId="10" fillId="7" borderId="1" xfId="3" applyNumberFormat="1" applyFont="1" applyFill="1" applyBorder="1" applyAlignment="1" applyProtection="1">
      <alignment horizontal="right" vertical="top" wrapText="1"/>
      <protection locked="0"/>
    </xf>
    <xf numFmtId="0" fontId="11" fillId="0" borderId="1" xfId="3" applyFont="1" applyBorder="1" applyAlignment="1" applyProtection="1">
      <alignment horizontal="left" vertical="top" wrapText="1"/>
    </xf>
    <xf numFmtId="0" fontId="11" fillId="0" borderId="1" xfId="3" applyFont="1" applyBorder="1" applyAlignment="1" applyProtection="1">
      <alignment horizontal="center" vertical="center" wrapText="1"/>
    </xf>
    <xf numFmtId="3" fontId="11" fillId="0" borderId="1" xfId="3" applyNumberFormat="1" applyFont="1" applyBorder="1" applyAlignment="1" applyProtection="1">
      <alignment horizontal="right" vertical="top" wrapText="1"/>
    </xf>
    <xf numFmtId="164" fontId="11" fillId="0" borderId="1" xfId="3" applyNumberFormat="1" applyFont="1" applyBorder="1" applyAlignment="1" applyProtection="1">
      <alignment horizontal="center" vertical="top" wrapText="1"/>
    </xf>
    <xf numFmtId="4" fontId="12" fillId="0" borderId="1" xfId="3" applyNumberFormat="1" applyFont="1" applyBorder="1" applyProtection="1"/>
    <xf numFmtId="165" fontId="11" fillId="0" borderId="17" xfId="3" applyNumberFormat="1" applyFont="1" applyBorder="1" applyAlignment="1" applyProtection="1">
      <alignment horizontal="center" vertical="top" wrapText="1"/>
    </xf>
    <xf numFmtId="166" fontId="12" fillId="0" borderId="12" xfId="3" applyNumberFormat="1" applyFont="1" applyBorder="1" applyProtection="1"/>
    <xf numFmtId="166" fontId="12" fillId="0" borderId="11" xfId="3" applyNumberFormat="1" applyFont="1" applyBorder="1" applyProtection="1"/>
    <xf numFmtId="165" fontId="11" fillId="0" borderId="11" xfId="3" applyNumberFormat="1" applyFont="1" applyBorder="1" applyAlignment="1" applyProtection="1">
      <alignment horizontal="center" vertical="top" wrapText="1"/>
    </xf>
    <xf numFmtId="165" fontId="13" fillId="0" borderId="11" xfId="3" applyNumberFormat="1" applyFont="1" applyBorder="1" applyAlignment="1" applyProtection="1">
      <alignment horizontal="center" vertical="top" wrapText="1"/>
    </xf>
    <xf numFmtId="167" fontId="11" fillId="0" borderId="1" xfId="3" applyNumberFormat="1" applyFont="1" applyBorder="1" applyAlignment="1" applyProtection="1">
      <alignment horizontal="center" vertical="top" wrapText="1"/>
    </xf>
    <xf numFmtId="165" fontId="11" fillId="0" borderId="0" xfId="3" applyNumberFormat="1" applyFont="1" applyBorder="1" applyAlignment="1" applyProtection="1">
      <alignment horizontal="center" vertical="top" wrapText="1"/>
    </xf>
    <xf numFmtId="167" fontId="15" fillId="0" borderId="1" xfId="3" applyNumberFormat="1" applyFont="1" applyBorder="1" applyAlignment="1" applyProtection="1">
      <alignment horizontal="center" vertical="top" wrapText="1"/>
    </xf>
    <xf numFmtId="165" fontId="16" fillId="0" borderId="0" xfId="4" applyNumberFormat="1" applyFont="1" applyAlignment="1">
      <alignment horizontal="center" vertical="center"/>
    </xf>
    <xf numFmtId="166" fontId="12" fillId="0" borderId="13" xfId="3" applyNumberFormat="1" applyFont="1" applyBorder="1" applyProtection="1"/>
    <xf numFmtId="166" fontId="12" fillId="0" borderId="14" xfId="3" applyNumberFormat="1" applyFont="1" applyBorder="1" applyProtection="1"/>
    <xf numFmtId="4" fontId="17" fillId="0" borderId="1" xfId="3" applyNumberFormat="1" applyFont="1" applyBorder="1"/>
    <xf numFmtId="0" fontId="7" fillId="9" borderId="16" xfId="3" applyFill="1" applyBorder="1"/>
    <xf numFmtId="166" fontId="17" fillId="0" borderId="4" xfId="3" applyNumberFormat="1" applyFont="1" applyBorder="1"/>
    <xf numFmtId="0" fontId="7" fillId="9" borderId="4" xfId="3" applyFill="1" applyBorder="1"/>
    <xf numFmtId="166" fontId="17" fillId="0" borderId="18" xfId="3" applyNumberFormat="1" applyFont="1" applyBorder="1"/>
    <xf numFmtId="165" fontId="7" fillId="0" borderId="0" xfId="3" applyNumberFormat="1"/>
    <xf numFmtId="0" fontId="8" fillId="5" borderId="0" xfId="3" applyFont="1" applyFill="1" applyAlignment="1">
      <alignment horizontal="center" vertical="center"/>
    </xf>
    <xf numFmtId="0" fontId="9" fillId="8" borderId="1" xfId="3" applyFont="1" applyFill="1" applyBorder="1" applyAlignment="1">
      <alignment horizontal="right"/>
    </xf>
    <xf numFmtId="0" fontId="6" fillId="0" borderId="19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 wrapText="1"/>
    </xf>
    <xf numFmtId="0" fontId="6" fillId="0" borderId="25" xfId="3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4" fillId="3" borderId="8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textRotation="90" wrapText="1"/>
    </xf>
    <xf numFmtId="0" fontId="26" fillId="2" borderId="1" xfId="1" applyFont="1" applyFill="1" applyBorder="1" applyAlignment="1">
      <alignment horizontal="center" vertical="center" wrapText="1"/>
    </xf>
    <xf numFmtId="49" fontId="24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24" fillId="10" borderId="1" xfId="1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27" fillId="1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4" fontId="28" fillId="2" borderId="1" xfId="1" applyNumberFormat="1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textRotation="90" wrapText="1"/>
    </xf>
    <xf numFmtId="0" fontId="26" fillId="2" borderId="10" xfId="1" applyFont="1" applyFill="1" applyBorder="1" applyAlignment="1">
      <alignment horizontal="center" vertical="center" wrapText="1"/>
    </xf>
    <xf numFmtId="49" fontId="24" fillId="0" borderId="10" xfId="1" applyNumberFormat="1" applyFont="1" applyFill="1" applyBorder="1" applyAlignment="1">
      <alignment horizontal="center" vertical="center" wrapText="1"/>
    </xf>
    <xf numFmtId="4" fontId="24" fillId="0" borderId="10" xfId="1" applyNumberFormat="1" applyFont="1" applyFill="1" applyBorder="1" applyAlignment="1">
      <alignment horizontal="center" vertical="center" wrapText="1"/>
    </xf>
    <xf numFmtId="4" fontId="24" fillId="10" borderId="10" xfId="1" applyNumberFormat="1" applyFont="1" applyFill="1" applyBorder="1" applyAlignment="1">
      <alignment horizontal="center" vertical="center" wrapText="1"/>
    </xf>
    <xf numFmtId="0" fontId="27" fillId="0" borderId="10" xfId="1" applyFont="1" applyFill="1" applyBorder="1" applyAlignment="1">
      <alignment horizontal="center" vertical="center" wrapText="1"/>
    </xf>
    <xf numFmtId="0" fontId="27" fillId="10" borderId="10" xfId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 wrapText="1"/>
    </xf>
    <xf numFmtId="4" fontId="28" fillId="2" borderId="10" xfId="1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textRotation="90" wrapText="1"/>
    </xf>
    <xf numFmtId="0" fontId="23" fillId="0" borderId="10" xfId="0" applyFont="1" applyBorder="1" applyAlignment="1">
      <alignment horizontal="left" vertical="center" textRotation="90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4</xdr:row>
      <xdr:rowOff>0</xdr:rowOff>
    </xdr:from>
    <xdr:to>
      <xdr:col>20</xdr:col>
      <xdr:colOff>560489</xdr:colOff>
      <xdr:row>8</xdr:row>
      <xdr:rowOff>57150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3D2943C-240D-4E02-8529-8C2AAEC73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257300"/>
          <a:ext cx="2998889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371247</xdr:colOff>
      <xdr:row>18</xdr:row>
      <xdr:rowOff>95250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82447" cy="352425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30"/>
  <sheetViews>
    <sheetView tabSelected="1" zoomScale="40" zoomScaleNormal="40" zoomScaleSheetLayoutView="40" workbookViewId="0">
      <selection activeCell="L6" sqref="L6"/>
    </sheetView>
  </sheetViews>
  <sheetFormatPr defaultRowHeight="21" x14ac:dyDescent="0.35"/>
  <cols>
    <col min="1" max="1" width="9.140625" style="2"/>
    <col min="2" max="2" width="20.7109375" style="4" customWidth="1"/>
    <col min="3" max="3" width="25" style="4" customWidth="1"/>
    <col min="4" max="5" width="20.7109375" style="4" customWidth="1"/>
    <col min="6" max="6" width="73.42578125" style="4" customWidth="1"/>
    <col min="7" max="7" width="25.42578125" style="4" customWidth="1"/>
    <col min="8" max="9" width="20.7109375" style="4" customWidth="1"/>
    <col min="10" max="10" width="30.7109375" style="4" customWidth="1"/>
    <col min="11" max="11" width="24.28515625" style="4" customWidth="1"/>
    <col min="12" max="12" width="26.140625" style="4" customWidth="1"/>
    <col min="13" max="13" width="26.85546875" style="4" customWidth="1"/>
    <col min="14" max="16" width="20.7109375" style="4" customWidth="1"/>
    <col min="17" max="17" width="22.5703125" style="4" customWidth="1"/>
    <col min="18" max="18" width="20.7109375" style="4" customWidth="1"/>
    <col min="19" max="19" width="26.140625" style="4" customWidth="1"/>
    <col min="20" max="22" width="20.7109375" style="4" customWidth="1"/>
    <col min="23" max="23" width="63.85546875" style="4" customWidth="1"/>
    <col min="24" max="24" width="38.85546875" style="4" customWidth="1"/>
    <col min="25" max="26" width="33.7109375" style="4" customWidth="1"/>
    <col min="27" max="27" width="43.28515625" style="2" customWidth="1"/>
    <col min="28" max="16384" width="9.140625" style="2"/>
  </cols>
  <sheetData>
    <row r="2" spans="2:27" ht="21.75" thickBo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7" ht="59.25" customHeight="1" x14ac:dyDescent="0.35">
      <c r="B3" s="54" t="s">
        <v>109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6"/>
    </row>
    <row r="4" spans="2:27" ht="57" customHeight="1" x14ac:dyDescent="0.35">
      <c r="B4" s="57" t="s">
        <v>14</v>
      </c>
      <c r="C4" s="58"/>
      <c r="D4" s="58"/>
      <c r="E4" s="58"/>
      <c r="F4" s="58"/>
      <c r="G4" s="58" t="s">
        <v>11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 t="s">
        <v>13</v>
      </c>
      <c r="X4" s="58" t="s">
        <v>114</v>
      </c>
      <c r="Y4" s="58" t="s">
        <v>22</v>
      </c>
      <c r="Z4" s="58" t="s">
        <v>110</v>
      </c>
      <c r="AA4" s="59" t="s">
        <v>111</v>
      </c>
    </row>
    <row r="5" spans="2:27" s="3" customFormat="1" ht="148.5" customHeight="1" x14ac:dyDescent="0.25">
      <c r="B5" s="60" t="s">
        <v>12</v>
      </c>
      <c r="C5" s="61" t="s">
        <v>19</v>
      </c>
      <c r="D5" s="61" t="s">
        <v>9</v>
      </c>
      <c r="E5" s="61" t="s">
        <v>10</v>
      </c>
      <c r="F5" s="61" t="s">
        <v>21</v>
      </c>
      <c r="G5" s="61" t="s">
        <v>0</v>
      </c>
      <c r="H5" s="61" t="s">
        <v>16</v>
      </c>
      <c r="I5" s="61" t="s">
        <v>15</v>
      </c>
      <c r="J5" s="61" t="s">
        <v>17</v>
      </c>
      <c r="K5" s="61" t="s">
        <v>18</v>
      </c>
      <c r="L5" s="61" t="s">
        <v>106</v>
      </c>
      <c r="M5" s="61" t="s">
        <v>1</v>
      </c>
      <c r="N5" s="61" t="s">
        <v>2</v>
      </c>
      <c r="O5" s="61" t="s">
        <v>3</v>
      </c>
      <c r="P5" s="61" t="s">
        <v>8</v>
      </c>
      <c r="Q5" s="61" t="s">
        <v>4</v>
      </c>
      <c r="R5" s="61" t="s">
        <v>6</v>
      </c>
      <c r="S5" s="61" t="s">
        <v>5</v>
      </c>
      <c r="T5" s="61" t="s">
        <v>107</v>
      </c>
      <c r="U5" s="61" t="s">
        <v>108</v>
      </c>
      <c r="V5" s="61" t="s">
        <v>7</v>
      </c>
      <c r="W5" s="58"/>
      <c r="X5" s="58"/>
      <c r="Y5" s="58"/>
      <c r="Z5" s="58"/>
      <c r="AA5" s="59"/>
    </row>
    <row r="6" spans="2:27" ht="69.95" customHeight="1" x14ac:dyDescent="0.35">
      <c r="B6" s="50"/>
      <c r="C6" s="62"/>
      <c r="D6" s="62"/>
      <c r="E6" s="62"/>
      <c r="F6" s="84" t="s">
        <v>115</v>
      </c>
      <c r="G6" s="63">
        <v>2016</v>
      </c>
      <c r="H6" s="64"/>
      <c r="I6" s="65"/>
      <c r="J6" s="65"/>
      <c r="K6" s="66">
        <f>J6*860/10000000</f>
        <v>0</v>
      </c>
      <c r="L6" s="65"/>
      <c r="M6" s="66">
        <f>L6*8250/10000000</f>
        <v>0</v>
      </c>
      <c r="N6" s="67"/>
      <c r="O6" s="68"/>
      <c r="P6" s="67"/>
      <c r="Q6" s="68">
        <f>P6*1.02</f>
        <v>0</v>
      </c>
      <c r="R6" s="69"/>
      <c r="S6" s="70">
        <f>R6*0.61</f>
        <v>0</v>
      </c>
      <c r="T6" s="69"/>
      <c r="U6" s="70"/>
      <c r="V6" s="71">
        <f>K6+M6+O6+Q6+S6+U6</f>
        <v>0</v>
      </c>
      <c r="W6" s="69"/>
      <c r="X6" s="69"/>
      <c r="Y6" s="69"/>
      <c r="Z6" s="69"/>
      <c r="AA6" s="72"/>
    </row>
    <row r="7" spans="2:27" ht="69.95" customHeight="1" x14ac:dyDescent="0.35">
      <c r="B7" s="50"/>
      <c r="C7" s="62"/>
      <c r="D7" s="62"/>
      <c r="E7" s="62"/>
      <c r="F7" s="84"/>
      <c r="G7" s="63">
        <v>2017</v>
      </c>
      <c r="H7" s="64"/>
      <c r="I7" s="65"/>
      <c r="J7" s="65"/>
      <c r="K7" s="66">
        <f t="shared" ref="K7:K20" si="0">J7*860/10000000</f>
        <v>0</v>
      </c>
      <c r="L7" s="65"/>
      <c r="M7" s="66">
        <f t="shared" ref="M7:M20" si="1">L7*8250/10000000</f>
        <v>0</v>
      </c>
      <c r="N7" s="67"/>
      <c r="O7" s="68"/>
      <c r="P7" s="67"/>
      <c r="Q7" s="68">
        <f t="shared" ref="Q7:Q20" si="2">P7*1.02</f>
        <v>0</v>
      </c>
      <c r="R7" s="69"/>
      <c r="S7" s="70">
        <f t="shared" ref="S7:S20" si="3">R7*0.61</f>
        <v>0</v>
      </c>
      <c r="T7" s="69"/>
      <c r="U7" s="70"/>
      <c r="V7" s="71">
        <f t="shared" ref="V7:V20" si="4">K7+M7+O7+Q7+S7+U7</f>
        <v>0</v>
      </c>
      <c r="W7" s="69"/>
      <c r="X7" s="69"/>
      <c r="Y7" s="69"/>
      <c r="Z7" s="69"/>
      <c r="AA7" s="72"/>
    </row>
    <row r="8" spans="2:27" ht="69.95" customHeight="1" x14ac:dyDescent="0.35">
      <c r="B8" s="50"/>
      <c r="C8" s="62"/>
      <c r="D8" s="62"/>
      <c r="E8" s="62"/>
      <c r="F8" s="84"/>
      <c r="G8" s="63">
        <v>2018</v>
      </c>
      <c r="H8" s="64"/>
      <c r="I8" s="65"/>
      <c r="J8" s="65"/>
      <c r="K8" s="66">
        <f t="shared" si="0"/>
        <v>0</v>
      </c>
      <c r="L8" s="65"/>
      <c r="M8" s="66">
        <f t="shared" si="1"/>
        <v>0</v>
      </c>
      <c r="N8" s="67"/>
      <c r="O8" s="68"/>
      <c r="P8" s="67"/>
      <c r="Q8" s="68">
        <f t="shared" si="2"/>
        <v>0</v>
      </c>
      <c r="R8" s="69"/>
      <c r="S8" s="70">
        <f t="shared" si="3"/>
        <v>0</v>
      </c>
      <c r="T8" s="69"/>
      <c r="U8" s="70"/>
      <c r="V8" s="71">
        <f t="shared" si="4"/>
        <v>0</v>
      </c>
      <c r="W8" s="69"/>
      <c r="X8" s="69"/>
      <c r="Y8" s="69"/>
      <c r="Z8" s="69"/>
      <c r="AA8" s="72"/>
    </row>
    <row r="9" spans="2:27" ht="69.95" customHeight="1" x14ac:dyDescent="0.35">
      <c r="B9" s="50"/>
      <c r="C9" s="62"/>
      <c r="D9" s="62"/>
      <c r="E9" s="62"/>
      <c r="F9" s="84"/>
      <c r="G9" s="63">
        <v>2019</v>
      </c>
      <c r="H9" s="64"/>
      <c r="I9" s="65"/>
      <c r="J9" s="65"/>
      <c r="K9" s="66">
        <f t="shared" si="0"/>
        <v>0</v>
      </c>
      <c r="L9" s="65"/>
      <c r="M9" s="66">
        <f t="shared" si="1"/>
        <v>0</v>
      </c>
      <c r="N9" s="67"/>
      <c r="O9" s="68"/>
      <c r="P9" s="67"/>
      <c r="Q9" s="68">
        <f t="shared" si="2"/>
        <v>0</v>
      </c>
      <c r="R9" s="69"/>
      <c r="S9" s="70">
        <f t="shared" si="3"/>
        <v>0</v>
      </c>
      <c r="T9" s="69"/>
      <c r="U9" s="70"/>
      <c r="V9" s="71">
        <f t="shared" si="4"/>
        <v>0</v>
      </c>
      <c r="W9" s="69"/>
      <c r="X9" s="69"/>
      <c r="Y9" s="69"/>
      <c r="Z9" s="69"/>
      <c r="AA9" s="72"/>
    </row>
    <row r="10" spans="2:27" ht="69.95" customHeight="1" x14ac:dyDescent="0.35">
      <c r="B10" s="50"/>
      <c r="C10" s="62"/>
      <c r="D10" s="62"/>
      <c r="E10" s="62"/>
      <c r="F10" s="84"/>
      <c r="G10" s="63">
        <v>2020</v>
      </c>
      <c r="H10" s="64"/>
      <c r="I10" s="65"/>
      <c r="J10" s="65"/>
      <c r="K10" s="66">
        <f t="shared" si="0"/>
        <v>0</v>
      </c>
      <c r="L10" s="65"/>
      <c r="M10" s="66">
        <f t="shared" si="1"/>
        <v>0</v>
      </c>
      <c r="N10" s="67"/>
      <c r="O10" s="68"/>
      <c r="P10" s="67"/>
      <c r="Q10" s="68">
        <f t="shared" si="2"/>
        <v>0</v>
      </c>
      <c r="R10" s="69"/>
      <c r="S10" s="70">
        <f t="shared" si="3"/>
        <v>0</v>
      </c>
      <c r="T10" s="69"/>
      <c r="U10" s="70"/>
      <c r="V10" s="71">
        <f t="shared" si="4"/>
        <v>0</v>
      </c>
      <c r="W10" s="69"/>
      <c r="X10" s="69"/>
      <c r="Y10" s="69"/>
      <c r="Z10" s="69"/>
      <c r="AA10" s="72"/>
    </row>
    <row r="11" spans="2:27" ht="69.95" customHeight="1" x14ac:dyDescent="0.35">
      <c r="B11" s="50"/>
      <c r="C11" s="62"/>
      <c r="D11" s="62"/>
      <c r="E11" s="62"/>
      <c r="F11" s="84"/>
      <c r="G11" s="63">
        <v>2021</v>
      </c>
      <c r="H11" s="64"/>
      <c r="I11" s="65"/>
      <c r="J11" s="65"/>
      <c r="K11" s="66">
        <f t="shared" si="0"/>
        <v>0</v>
      </c>
      <c r="L11" s="65"/>
      <c r="M11" s="66">
        <f t="shared" si="1"/>
        <v>0</v>
      </c>
      <c r="N11" s="67"/>
      <c r="O11" s="68"/>
      <c r="P11" s="67"/>
      <c r="Q11" s="68">
        <f t="shared" si="2"/>
        <v>0</v>
      </c>
      <c r="R11" s="69"/>
      <c r="S11" s="70">
        <f t="shared" si="3"/>
        <v>0</v>
      </c>
      <c r="T11" s="69"/>
      <c r="U11" s="70"/>
      <c r="V11" s="71">
        <f t="shared" si="4"/>
        <v>0</v>
      </c>
      <c r="W11" s="69"/>
      <c r="X11" s="69"/>
      <c r="Y11" s="69"/>
      <c r="Z11" s="69"/>
      <c r="AA11" s="72"/>
    </row>
    <row r="12" spans="2:27" ht="69.95" customHeight="1" x14ac:dyDescent="0.35">
      <c r="B12" s="50"/>
      <c r="C12" s="62"/>
      <c r="D12" s="62"/>
      <c r="E12" s="62"/>
      <c r="F12" s="84"/>
      <c r="G12" s="63">
        <v>2022</v>
      </c>
      <c r="H12" s="64"/>
      <c r="I12" s="65"/>
      <c r="J12" s="65"/>
      <c r="K12" s="66">
        <f t="shared" si="0"/>
        <v>0</v>
      </c>
      <c r="L12" s="65"/>
      <c r="M12" s="66">
        <f t="shared" si="1"/>
        <v>0</v>
      </c>
      <c r="N12" s="67"/>
      <c r="O12" s="68"/>
      <c r="P12" s="67"/>
      <c r="Q12" s="68">
        <f t="shared" si="2"/>
        <v>0</v>
      </c>
      <c r="R12" s="69"/>
      <c r="S12" s="70">
        <f t="shared" si="3"/>
        <v>0</v>
      </c>
      <c r="T12" s="69"/>
      <c r="U12" s="70"/>
      <c r="V12" s="71">
        <f t="shared" si="4"/>
        <v>0</v>
      </c>
      <c r="W12" s="69"/>
      <c r="X12" s="69"/>
      <c r="Y12" s="69"/>
      <c r="Z12" s="69"/>
      <c r="AA12" s="72"/>
    </row>
    <row r="13" spans="2:27" ht="69.95" customHeight="1" x14ac:dyDescent="0.35">
      <c r="B13" s="50"/>
      <c r="C13" s="62"/>
      <c r="D13" s="62"/>
      <c r="E13" s="62"/>
      <c r="F13" s="84"/>
      <c r="G13" s="63">
        <v>2023</v>
      </c>
      <c r="H13" s="64"/>
      <c r="I13" s="65"/>
      <c r="J13" s="65"/>
      <c r="K13" s="66">
        <f t="shared" si="0"/>
        <v>0</v>
      </c>
      <c r="L13" s="65"/>
      <c r="M13" s="66">
        <f t="shared" si="1"/>
        <v>0</v>
      </c>
      <c r="N13" s="67"/>
      <c r="O13" s="68"/>
      <c r="P13" s="67"/>
      <c r="Q13" s="68">
        <f t="shared" si="2"/>
        <v>0</v>
      </c>
      <c r="R13" s="69"/>
      <c r="S13" s="70">
        <f t="shared" si="3"/>
        <v>0</v>
      </c>
      <c r="T13" s="69"/>
      <c r="U13" s="70"/>
      <c r="V13" s="71">
        <f t="shared" si="4"/>
        <v>0</v>
      </c>
      <c r="W13" s="69"/>
      <c r="X13" s="69"/>
      <c r="Y13" s="69"/>
      <c r="Z13" s="69"/>
      <c r="AA13" s="72"/>
    </row>
    <row r="14" spans="2:27" ht="69.95" customHeight="1" x14ac:dyDescent="0.35">
      <c r="B14" s="50"/>
      <c r="C14" s="62"/>
      <c r="D14" s="62"/>
      <c r="E14" s="62"/>
      <c r="F14" s="84"/>
      <c r="G14" s="63">
        <v>2024</v>
      </c>
      <c r="H14" s="64"/>
      <c r="I14" s="65"/>
      <c r="J14" s="65"/>
      <c r="K14" s="66">
        <f t="shared" si="0"/>
        <v>0</v>
      </c>
      <c r="L14" s="65"/>
      <c r="M14" s="66">
        <f t="shared" si="1"/>
        <v>0</v>
      </c>
      <c r="N14" s="67"/>
      <c r="O14" s="68"/>
      <c r="P14" s="67"/>
      <c r="Q14" s="68">
        <f t="shared" si="2"/>
        <v>0</v>
      </c>
      <c r="R14" s="69"/>
      <c r="S14" s="70">
        <f t="shared" si="3"/>
        <v>0</v>
      </c>
      <c r="T14" s="69"/>
      <c r="U14" s="70"/>
      <c r="V14" s="71">
        <f t="shared" si="4"/>
        <v>0</v>
      </c>
      <c r="W14" s="69"/>
      <c r="X14" s="69"/>
      <c r="Y14" s="69"/>
      <c r="Z14" s="69"/>
      <c r="AA14" s="72"/>
    </row>
    <row r="15" spans="2:27" ht="69.95" customHeight="1" x14ac:dyDescent="0.35">
      <c r="B15" s="50"/>
      <c r="C15" s="62"/>
      <c r="D15" s="62"/>
      <c r="E15" s="62"/>
      <c r="F15" s="84"/>
      <c r="G15" s="63">
        <v>2025</v>
      </c>
      <c r="H15" s="64"/>
      <c r="I15" s="65"/>
      <c r="J15" s="65"/>
      <c r="K15" s="66">
        <f t="shared" si="0"/>
        <v>0</v>
      </c>
      <c r="L15" s="65"/>
      <c r="M15" s="66">
        <f t="shared" si="1"/>
        <v>0</v>
      </c>
      <c r="N15" s="67"/>
      <c r="O15" s="68"/>
      <c r="P15" s="67"/>
      <c r="Q15" s="68">
        <f t="shared" si="2"/>
        <v>0</v>
      </c>
      <c r="R15" s="69"/>
      <c r="S15" s="70">
        <f t="shared" si="3"/>
        <v>0</v>
      </c>
      <c r="T15" s="69"/>
      <c r="U15" s="70"/>
      <c r="V15" s="71">
        <f t="shared" si="4"/>
        <v>0</v>
      </c>
      <c r="W15" s="69"/>
      <c r="X15" s="69"/>
      <c r="Y15" s="69"/>
      <c r="Z15" s="69"/>
      <c r="AA15" s="72"/>
    </row>
    <row r="16" spans="2:27" ht="69.95" customHeight="1" x14ac:dyDescent="0.35">
      <c r="B16" s="50"/>
      <c r="C16" s="62"/>
      <c r="D16" s="62"/>
      <c r="E16" s="62"/>
      <c r="F16" s="84"/>
      <c r="G16" s="63">
        <v>2026</v>
      </c>
      <c r="H16" s="64"/>
      <c r="I16" s="65"/>
      <c r="J16" s="65"/>
      <c r="K16" s="66">
        <f t="shared" si="0"/>
        <v>0</v>
      </c>
      <c r="L16" s="65"/>
      <c r="M16" s="66">
        <f t="shared" si="1"/>
        <v>0</v>
      </c>
      <c r="N16" s="67"/>
      <c r="O16" s="68"/>
      <c r="P16" s="67"/>
      <c r="Q16" s="68">
        <f t="shared" si="2"/>
        <v>0</v>
      </c>
      <c r="R16" s="69"/>
      <c r="S16" s="70">
        <f t="shared" si="3"/>
        <v>0</v>
      </c>
      <c r="T16" s="69"/>
      <c r="U16" s="70"/>
      <c r="V16" s="71">
        <v>4</v>
      </c>
      <c r="W16" s="69"/>
      <c r="X16" s="69"/>
      <c r="Y16" s="69"/>
      <c r="Z16" s="69"/>
      <c r="AA16" s="72"/>
    </row>
    <row r="17" spans="2:27" ht="69.95" customHeight="1" x14ac:dyDescent="0.35">
      <c r="B17" s="50"/>
      <c r="C17" s="62"/>
      <c r="D17" s="62"/>
      <c r="E17" s="62"/>
      <c r="F17" s="84"/>
      <c r="G17" s="63">
        <v>2027</v>
      </c>
      <c r="H17" s="64"/>
      <c r="I17" s="65"/>
      <c r="J17" s="65"/>
      <c r="K17" s="66">
        <f t="shared" si="0"/>
        <v>0</v>
      </c>
      <c r="L17" s="65"/>
      <c r="M17" s="66">
        <f t="shared" si="1"/>
        <v>0</v>
      </c>
      <c r="N17" s="67"/>
      <c r="O17" s="68"/>
      <c r="P17" s="67"/>
      <c r="Q17" s="68">
        <f t="shared" si="2"/>
        <v>0</v>
      </c>
      <c r="R17" s="69"/>
      <c r="S17" s="70">
        <f t="shared" si="3"/>
        <v>0</v>
      </c>
      <c r="T17" s="69"/>
      <c r="U17" s="70"/>
      <c r="V17" s="71">
        <v>3</v>
      </c>
      <c r="W17" s="69"/>
      <c r="X17" s="69"/>
      <c r="Y17" s="69"/>
      <c r="Z17" s="69"/>
      <c r="AA17" s="72"/>
    </row>
    <row r="18" spans="2:27" ht="69.95" customHeight="1" x14ac:dyDescent="0.35">
      <c r="B18" s="50"/>
      <c r="C18" s="62"/>
      <c r="D18" s="62"/>
      <c r="E18" s="62"/>
      <c r="F18" s="84"/>
      <c r="G18" s="63">
        <v>2028</v>
      </c>
      <c r="H18" s="64"/>
      <c r="I18" s="65"/>
      <c r="J18" s="65"/>
      <c r="K18" s="66">
        <f t="shared" si="0"/>
        <v>0</v>
      </c>
      <c r="L18" s="65"/>
      <c r="M18" s="66">
        <f t="shared" si="1"/>
        <v>0</v>
      </c>
      <c r="N18" s="67"/>
      <c r="O18" s="68"/>
      <c r="P18" s="67"/>
      <c r="Q18" s="68">
        <f t="shared" si="2"/>
        <v>0</v>
      </c>
      <c r="R18" s="69"/>
      <c r="S18" s="70">
        <f t="shared" si="3"/>
        <v>0</v>
      </c>
      <c r="T18" s="69"/>
      <c r="U18" s="70"/>
      <c r="V18" s="71">
        <f t="shared" si="4"/>
        <v>0</v>
      </c>
      <c r="W18" s="69"/>
      <c r="X18" s="69"/>
      <c r="Y18" s="69"/>
      <c r="Z18" s="69"/>
      <c r="AA18" s="72"/>
    </row>
    <row r="19" spans="2:27" ht="69.95" customHeight="1" x14ac:dyDescent="0.35">
      <c r="B19" s="50"/>
      <c r="C19" s="62"/>
      <c r="D19" s="62"/>
      <c r="E19" s="62"/>
      <c r="F19" s="84"/>
      <c r="G19" s="63">
        <v>2029</v>
      </c>
      <c r="H19" s="64"/>
      <c r="I19" s="65"/>
      <c r="J19" s="65"/>
      <c r="K19" s="66">
        <f t="shared" si="0"/>
        <v>0</v>
      </c>
      <c r="L19" s="65"/>
      <c r="M19" s="66">
        <f t="shared" si="1"/>
        <v>0</v>
      </c>
      <c r="N19" s="67"/>
      <c r="O19" s="68"/>
      <c r="P19" s="67"/>
      <c r="Q19" s="68">
        <f t="shared" si="2"/>
        <v>0</v>
      </c>
      <c r="R19" s="69"/>
      <c r="S19" s="70">
        <f t="shared" si="3"/>
        <v>0</v>
      </c>
      <c r="T19" s="69"/>
      <c r="U19" s="70"/>
      <c r="V19" s="71">
        <f t="shared" si="4"/>
        <v>0</v>
      </c>
      <c r="W19" s="69"/>
      <c r="X19" s="69"/>
      <c r="Y19" s="69"/>
      <c r="Z19" s="69"/>
      <c r="AA19" s="72"/>
    </row>
    <row r="20" spans="2:27" ht="69.95" customHeight="1" thickBot="1" x14ac:dyDescent="0.4">
      <c r="B20" s="51"/>
      <c r="C20" s="73"/>
      <c r="D20" s="73"/>
      <c r="E20" s="73"/>
      <c r="F20" s="85"/>
      <c r="G20" s="74">
        <v>2030</v>
      </c>
      <c r="H20" s="75"/>
      <c r="I20" s="76"/>
      <c r="J20" s="76"/>
      <c r="K20" s="77">
        <f t="shared" si="0"/>
        <v>0</v>
      </c>
      <c r="L20" s="76"/>
      <c r="M20" s="77">
        <f t="shared" si="1"/>
        <v>0</v>
      </c>
      <c r="N20" s="78"/>
      <c r="O20" s="79"/>
      <c r="P20" s="78"/>
      <c r="Q20" s="79">
        <f t="shared" si="2"/>
        <v>0</v>
      </c>
      <c r="R20" s="80"/>
      <c r="S20" s="81">
        <f t="shared" si="3"/>
        <v>0</v>
      </c>
      <c r="T20" s="80"/>
      <c r="U20" s="81"/>
      <c r="V20" s="82">
        <f t="shared" si="4"/>
        <v>0</v>
      </c>
      <c r="W20" s="80"/>
      <c r="X20" s="80"/>
      <c r="Y20" s="80"/>
      <c r="Z20" s="80"/>
      <c r="AA20" s="83"/>
    </row>
    <row r="21" spans="2:27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7" x14ac:dyDescent="0.3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7" ht="41.25" customHeight="1" x14ac:dyDescent="0.4">
      <c r="B23" s="52" t="s">
        <v>113</v>
      </c>
      <c r="C23" s="52"/>
      <c r="D23" s="53"/>
      <c r="E23" s="5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7" ht="41.25" customHeight="1" x14ac:dyDescent="0.4">
      <c r="B24" s="52" t="s">
        <v>112</v>
      </c>
      <c r="C24" s="52"/>
      <c r="D24" s="53"/>
      <c r="E24" s="5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7" x14ac:dyDescent="0.3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7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7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7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7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7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</sheetData>
  <mergeCells count="17">
    <mergeCell ref="Y4:Y5"/>
    <mergeCell ref="AA4:AA5"/>
    <mergeCell ref="B3:AA3"/>
    <mergeCell ref="Z4:Z5"/>
    <mergeCell ref="G4:V4"/>
    <mergeCell ref="B4:F4"/>
    <mergeCell ref="X4:X5"/>
    <mergeCell ref="B23:C23"/>
    <mergeCell ref="B24:C24"/>
    <mergeCell ref="D23:E23"/>
    <mergeCell ref="D24:E24"/>
    <mergeCell ref="W4:W5"/>
    <mergeCell ref="C6:C20"/>
    <mergeCell ref="B6:B20"/>
    <mergeCell ref="D6:D20"/>
    <mergeCell ref="E6:E20"/>
    <mergeCell ref="F6:F20"/>
  </mergeCells>
  <pageMargins left="0.70866141732283472" right="0.70866141732283472" top="0.74803149606299213" bottom="0.74803149606299213" header="0.31496062992125984" footer="0.31496062992125984"/>
  <pageSetup paperSize="8" scale="2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O106"/>
  <sheetViews>
    <sheetView showGridLines="0" zoomScaleNormal="100" workbookViewId="0">
      <selection activeCell="H55" sqref="H55"/>
    </sheetView>
  </sheetViews>
  <sheetFormatPr defaultRowHeight="15" x14ac:dyDescent="0.25"/>
  <cols>
    <col min="1" max="1" width="5.42578125" style="6" customWidth="1"/>
    <col min="2" max="2" width="8" style="6" customWidth="1"/>
    <col min="3" max="3" width="15" style="6" customWidth="1"/>
    <col min="4" max="4" width="9.140625" style="6"/>
    <col min="5" max="5" width="27" style="6" customWidth="1"/>
    <col min="6" max="6" width="10.7109375" style="6" hidden="1" customWidth="1"/>
    <col min="7" max="7" width="18.5703125" style="7" hidden="1" customWidth="1"/>
    <col min="8" max="8" width="0.7109375" style="6" customWidth="1"/>
    <col min="9" max="9" width="9.42578125" style="8" customWidth="1"/>
    <col min="10" max="10" width="19.42578125" style="6" hidden="1" customWidth="1"/>
    <col min="11" max="11" width="24.7109375" style="6" hidden="1" customWidth="1"/>
    <col min="12" max="12" width="16.42578125" style="6" hidden="1" customWidth="1"/>
    <col min="13" max="13" width="25.140625" style="6" hidden="1" customWidth="1"/>
    <col min="14" max="14" width="20.7109375" style="6" hidden="1" customWidth="1"/>
    <col min="15" max="15" width="23.5703125" style="6" hidden="1" customWidth="1"/>
    <col min="16" max="16" width="3.5703125" style="6" customWidth="1"/>
    <col min="17" max="259" width="9.140625" style="6"/>
    <col min="260" max="260" width="2.85546875" style="6" customWidth="1"/>
    <col min="261" max="262" width="9.140625" style="6"/>
    <col min="263" max="263" width="18.5703125" style="6" customWidth="1"/>
    <col min="264" max="264" width="9" style="6" customWidth="1"/>
    <col min="265" max="265" width="10.85546875" style="6" customWidth="1"/>
    <col min="266" max="515" width="9.140625" style="6"/>
    <col min="516" max="516" width="2.85546875" style="6" customWidth="1"/>
    <col min="517" max="518" width="9.140625" style="6"/>
    <col min="519" max="519" width="18.5703125" style="6" customWidth="1"/>
    <col min="520" max="520" width="9" style="6" customWidth="1"/>
    <col min="521" max="521" width="10.85546875" style="6" customWidth="1"/>
    <col min="522" max="771" width="9.140625" style="6"/>
    <col min="772" max="772" width="2.85546875" style="6" customWidth="1"/>
    <col min="773" max="774" width="9.140625" style="6"/>
    <col min="775" max="775" width="18.5703125" style="6" customWidth="1"/>
    <col min="776" max="776" width="9" style="6" customWidth="1"/>
    <col min="777" max="777" width="10.85546875" style="6" customWidth="1"/>
    <col min="778" max="1027" width="9.140625" style="6"/>
    <col min="1028" max="1028" width="2.85546875" style="6" customWidth="1"/>
    <col min="1029" max="1030" width="9.140625" style="6"/>
    <col min="1031" max="1031" width="18.5703125" style="6" customWidth="1"/>
    <col min="1032" max="1032" width="9" style="6" customWidth="1"/>
    <col min="1033" max="1033" width="10.85546875" style="6" customWidth="1"/>
    <col min="1034" max="1283" width="9.140625" style="6"/>
    <col min="1284" max="1284" width="2.85546875" style="6" customWidth="1"/>
    <col min="1285" max="1286" width="9.140625" style="6"/>
    <col min="1287" max="1287" width="18.5703125" style="6" customWidth="1"/>
    <col min="1288" max="1288" width="9" style="6" customWidth="1"/>
    <col min="1289" max="1289" width="10.85546875" style="6" customWidth="1"/>
    <col min="1290" max="1539" width="9.140625" style="6"/>
    <col min="1540" max="1540" width="2.85546875" style="6" customWidth="1"/>
    <col min="1541" max="1542" width="9.140625" style="6"/>
    <col min="1543" max="1543" width="18.5703125" style="6" customWidth="1"/>
    <col min="1544" max="1544" width="9" style="6" customWidth="1"/>
    <col min="1545" max="1545" width="10.85546875" style="6" customWidth="1"/>
    <col min="1546" max="1795" width="9.140625" style="6"/>
    <col min="1796" max="1796" width="2.85546875" style="6" customWidth="1"/>
    <col min="1797" max="1798" width="9.140625" style="6"/>
    <col min="1799" max="1799" width="18.5703125" style="6" customWidth="1"/>
    <col min="1800" max="1800" width="9" style="6" customWidth="1"/>
    <col min="1801" max="1801" width="10.85546875" style="6" customWidth="1"/>
    <col min="1802" max="2051" width="9.140625" style="6"/>
    <col min="2052" max="2052" width="2.85546875" style="6" customWidth="1"/>
    <col min="2053" max="2054" width="9.140625" style="6"/>
    <col min="2055" max="2055" width="18.5703125" style="6" customWidth="1"/>
    <col min="2056" max="2056" width="9" style="6" customWidth="1"/>
    <col min="2057" max="2057" width="10.85546875" style="6" customWidth="1"/>
    <col min="2058" max="2307" width="9.140625" style="6"/>
    <col min="2308" max="2308" width="2.85546875" style="6" customWidth="1"/>
    <col min="2309" max="2310" width="9.140625" style="6"/>
    <col min="2311" max="2311" width="18.5703125" style="6" customWidth="1"/>
    <col min="2312" max="2312" width="9" style="6" customWidth="1"/>
    <col min="2313" max="2313" width="10.85546875" style="6" customWidth="1"/>
    <col min="2314" max="2563" width="9.140625" style="6"/>
    <col min="2564" max="2564" width="2.85546875" style="6" customWidth="1"/>
    <col min="2565" max="2566" width="9.140625" style="6"/>
    <col min="2567" max="2567" width="18.5703125" style="6" customWidth="1"/>
    <col min="2568" max="2568" width="9" style="6" customWidth="1"/>
    <col min="2569" max="2569" width="10.85546875" style="6" customWidth="1"/>
    <col min="2570" max="2819" width="9.140625" style="6"/>
    <col min="2820" max="2820" width="2.85546875" style="6" customWidth="1"/>
    <col min="2821" max="2822" width="9.140625" style="6"/>
    <col min="2823" max="2823" width="18.5703125" style="6" customWidth="1"/>
    <col min="2824" max="2824" width="9" style="6" customWidth="1"/>
    <col min="2825" max="2825" width="10.85546875" style="6" customWidth="1"/>
    <col min="2826" max="3075" width="9.140625" style="6"/>
    <col min="3076" max="3076" width="2.85546875" style="6" customWidth="1"/>
    <col min="3077" max="3078" width="9.140625" style="6"/>
    <col min="3079" max="3079" width="18.5703125" style="6" customWidth="1"/>
    <col min="3080" max="3080" width="9" style="6" customWidth="1"/>
    <col min="3081" max="3081" width="10.85546875" style="6" customWidth="1"/>
    <col min="3082" max="3331" width="9.140625" style="6"/>
    <col min="3332" max="3332" width="2.85546875" style="6" customWidth="1"/>
    <col min="3333" max="3334" width="9.140625" style="6"/>
    <col min="3335" max="3335" width="18.5703125" style="6" customWidth="1"/>
    <col min="3336" max="3336" width="9" style="6" customWidth="1"/>
    <col min="3337" max="3337" width="10.85546875" style="6" customWidth="1"/>
    <col min="3338" max="3587" width="9.140625" style="6"/>
    <col min="3588" max="3588" width="2.85546875" style="6" customWidth="1"/>
    <col min="3589" max="3590" width="9.140625" style="6"/>
    <col min="3591" max="3591" width="18.5703125" style="6" customWidth="1"/>
    <col min="3592" max="3592" width="9" style="6" customWidth="1"/>
    <col min="3593" max="3593" width="10.85546875" style="6" customWidth="1"/>
    <col min="3594" max="3843" width="9.140625" style="6"/>
    <col min="3844" max="3844" width="2.85546875" style="6" customWidth="1"/>
    <col min="3845" max="3846" width="9.140625" style="6"/>
    <col min="3847" max="3847" width="18.5703125" style="6" customWidth="1"/>
    <col min="3848" max="3848" width="9" style="6" customWidth="1"/>
    <col min="3849" max="3849" width="10.85546875" style="6" customWidth="1"/>
    <col min="3850" max="4099" width="9.140625" style="6"/>
    <col min="4100" max="4100" width="2.85546875" style="6" customWidth="1"/>
    <col min="4101" max="4102" width="9.140625" style="6"/>
    <col min="4103" max="4103" width="18.5703125" style="6" customWidth="1"/>
    <col min="4104" max="4104" width="9" style="6" customWidth="1"/>
    <col min="4105" max="4105" width="10.85546875" style="6" customWidth="1"/>
    <col min="4106" max="4355" width="9.140625" style="6"/>
    <col min="4356" max="4356" width="2.85546875" style="6" customWidth="1"/>
    <col min="4357" max="4358" width="9.140625" style="6"/>
    <col min="4359" max="4359" width="18.5703125" style="6" customWidth="1"/>
    <col min="4360" max="4360" width="9" style="6" customWidth="1"/>
    <col min="4361" max="4361" width="10.85546875" style="6" customWidth="1"/>
    <col min="4362" max="4611" width="9.140625" style="6"/>
    <col min="4612" max="4612" width="2.85546875" style="6" customWidth="1"/>
    <col min="4613" max="4614" width="9.140625" style="6"/>
    <col min="4615" max="4615" width="18.5703125" style="6" customWidth="1"/>
    <col min="4616" max="4616" width="9" style="6" customWidth="1"/>
    <col min="4617" max="4617" width="10.85546875" style="6" customWidth="1"/>
    <col min="4618" max="4867" width="9.140625" style="6"/>
    <col min="4868" max="4868" width="2.85546875" style="6" customWidth="1"/>
    <col min="4869" max="4870" width="9.140625" style="6"/>
    <col min="4871" max="4871" width="18.5703125" style="6" customWidth="1"/>
    <col min="4872" max="4872" width="9" style="6" customWidth="1"/>
    <col min="4873" max="4873" width="10.85546875" style="6" customWidth="1"/>
    <col min="4874" max="5123" width="9.140625" style="6"/>
    <col min="5124" max="5124" width="2.85546875" style="6" customWidth="1"/>
    <col min="5125" max="5126" width="9.140625" style="6"/>
    <col min="5127" max="5127" width="18.5703125" style="6" customWidth="1"/>
    <col min="5128" max="5128" width="9" style="6" customWidth="1"/>
    <col min="5129" max="5129" width="10.85546875" style="6" customWidth="1"/>
    <col min="5130" max="5379" width="9.140625" style="6"/>
    <col min="5380" max="5380" width="2.85546875" style="6" customWidth="1"/>
    <col min="5381" max="5382" width="9.140625" style="6"/>
    <col min="5383" max="5383" width="18.5703125" style="6" customWidth="1"/>
    <col min="5384" max="5384" width="9" style="6" customWidth="1"/>
    <col min="5385" max="5385" width="10.85546875" style="6" customWidth="1"/>
    <col min="5386" max="5635" width="9.140625" style="6"/>
    <col min="5636" max="5636" width="2.85546875" style="6" customWidth="1"/>
    <col min="5637" max="5638" width="9.140625" style="6"/>
    <col min="5639" max="5639" width="18.5703125" style="6" customWidth="1"/>
    <col min="5640" max="5640" width="9" style="6" customWidth="1"/>
    <col min="5641" max="5641" width="10.85546875" style="6" customWidth="1"/>
    <col min="5642" max="5891" width="9.140625" style="6"/>
    <col min="5892" max="5892" width="2.85546875" style="6" customWidth="1"/>
    <col min="5893" max="5894" width="9.140625" style="6"/>
    <col min="5895" max="5895" width="18.5703125" style="6" customWidth="1"/>
    <col min="5896" max="5896" width="9" style="6" customWidth="1"/>
    <col min="5897" max="5897" width="10.85546875" style="6" customWidth="1"/>
    <col min="5898" max="6147" width="9.140625" style="6"/>
    <col min="6148" max="6148" width="2.85546875" style="6" customWidth="1"/>
    <col min="6149" max="6150" width="9.140625" style="6"/>
    <col min="6151" max="6151" width="18.5703125" style="6" customWidth="1"/>
    <col min="6152" max="6152" width="9" style="6" customWidth="1"/>
    <col min="6153" max="6153" width="10.85546875" style="6" customWidth="1"/>
    <col min="6154" max="6403" width="9.140625" style="6"/>
    <col min="6404" max="6404" width="2.85546875" style="6" customWidth="1"/>
    <col min="6405" max="6406" width="9.140625" style="6"/>
    <col min="6407" max="6407" width="18.5703125" style="6" customWidth="1"/>
    <col min="6408" max="6408" width="9" style="6" customWidth="1"/>
    <col min="6409" max="6409" width="10.85546875" style="6" customWidth="1"/>
    <col min="6410" max="6659" width="9.140625" style="6"/>
    <col min="6660" max="6660" width="2.85546875" style="6" customWidth="1"/>
    <col min="6661" max="6662" width="9.140625" style="6"/>
    <col min="6663" max="6663" width="18.5703125" style="6" customWidth="1"/>
    <col min="6664" max="6664" width="9" style="6" customWidth="1"/>
    <col min="6665" max="6665" width="10.85546875" style="6" customWidth="1"/>
    <col min="6666" max="6915" width="9.140625" style="6"/>
    <col min="6916" max="6916" width="2.85546875" style="6" customWidth="1"/>
    <col min="6917" max="6918" width="9.140625" style="6"/>
    <col min="6919" max="6919" width="18.5703125" style="6" customWidth="1"/>
    <col min="6920" max="6920" width="9" style="6" customWidth="1"/>
    <col min="6921" max="6921" width="10.85546875" style="6" customWidth="1"/>
    <col min="6922" max="7171" width="9.140625" style="6"/>
    <col min="7172" max="7172" width="2.85546875" style="6" customWidth="1"/>
    <col min="7173" max="7174" width="9.140625" style="6"/>
    <col min="7175" max="7175" width="18.5703125" style="6" customWidth="1"/>
    <col min="7176" max="7176" width="9" style="6" customWidth="1"/>
    <col min="7177" max="7177" width="10.85546875" style="6" customWidth="1"/>
    <col min="7178" max="7427" width="9.140625" style="6"/>
    <col min="7428" max="7428" width="2.85546875" style="6" customWidth="1"/>
    <col min="7429" max="7430" width="9.140625" style="6"/>
    <col min="7431" max="7431" width="18.5703125" style="6" customWidth="1"/>
    <col min="7432" max="7432" width="9" style="6" customWidth="1"/>
    <col min="7433" max="7433" width="10.85546875" style="6" customWidth="1"/>
    <col min="7434" max="7683" width="9.140625" style="6"/>
    <col min="7684" max="7684" width="2.85546875" style="6" customWidth="1"/>
    <col min="7685" max="7686" width="9.140625" style="6"/>
    <col min="7687" max="7687" width="18.5703125" style="6" customWidth="1"/>
    <col min="7688" max="7688" width="9" style="6" customWidth="1"/>
    <col min="7689" max="7689" width="10.85546875" style="6" customWidth="1"/>
    <col min="7690" max="7939" width="9.140625" style="6"/>
    <col min="7940" max="7940" width="2.85546875" style="6" customWidth="1"/>
    <col min="7941" max="7942" width="9.140625" style="6"/>
    <col min="7943" max="7943" width="18.5703125" style="6" customWidth="1"/>
    <col min="7944" max="7944" width="9" style="6" customWidth="1"/>
    <col min="7945" max="7945" width="10.85546875" style="6" customWidth="1"/>
    <col min="7946" max="8195" width="9.140625" style="6"/>
    <col min="8196" max="8196" width="2.85546875" style="6" customWidth="1"/>
    <col min="8197" max="8198" width="9.140625" style="6"/>
    <col min="8199" max="8199" width="18.5703125" style="6" customWidth="1"/>
    <col min="8200" max="8200" width="9" style="6" customWidth="1"/>
    <col min="8201" max="8201" width="10.85546875" style="6" customWidth="1"/>
    <col min="8202" max="8451" width="9.140625" style="6"/>
    <col min="8452" max="8452" width="2.85546875" style="6" customWidth="1"/>
    <col min="8453" max="8454" width="9.140625" style="6"/>
    <col min="8455" max="8455" width="18.5703125" style="6" customWidth="1"/>
    <col min="8456" max="8456" width="9" style="6" customWidth="1"/>
    <col min="8457" max="8457" width="10.85546875" style="6" customWidth="1"/>
    <col min="8458" max="8707" width="9.140625" style="6"/>
    <col min="8708" max="8708" width="2.85546875" style="6" customWidth="1"/>
    <col min="8709" max="8710" width="9.140625" style="6"/>
    <col min="8711" max="8711" width="18.5703125" style="6" customWidth="1"/>
    <col min="8712" max="8712" width="9" style="6" customWidth="1"/>
    <col min="8713" max="8713" width="10.85546875" style="6" customWidth="1"/>
    <col min="8714" max="8963" width="9.140625" style="6"/>
    <col min="8964" max="8964" width="2.85546875" style="6" customWidth="1"/>
    <col min="8965" max="8966" width="9.140625" style="6"/>
    <col min="8967" max="8967" width="18.5703125" style="6" customWidth="1"/>
    <col min="8968" max="8968" width="9" style="6" customWidth="1"/>
    <col min="8969" max="8969" width="10.85546875" style="6" customWidth="1"/>
    <col min="8970" max="9219" width="9.140625" style="6"/>
    <col min="9220" max="9220" width="2.85546875" style="6" customWidth="1"/>
    <col min="9221" max="9222" width="9.140625" style="6"/>
    <col min="9223" max="9223" width="18.5703125" style="6" customWidth="1"/>
    <col min="9224" max="9224" width="9" style="6" customWidth="1"/>
    <col min="9225" max="9225" width="10.85546875" style="6" customWidth="1"/>
    <col min="9226" max="9475" width="9.140625" style="6"/>
    <col min="9476" max="9476" width="2.85546875" style="6" customWidth="1"/>
    <col min="9477" max="9478" width="9.140625" style="6"/>
    <col min="9479" max="9479" width="18.5703125" style="6" customWidth="1"/>
    <col min="9480" max="9480" width="9" style="6" customWidth="1"/>
    <col min="9481" max="9481" width="10.85546875" style="6" customWidth="1"/>
    <col min="9482" max="9731" width="9.140625" style="6"/>
    <col min="9732" max="9732" width="2.85546875" style="6" customWidth="1"/>
    <col min="9733" max="9734" width="9.140625" style="6"/>
    <col min="9735" max="9735" width="18.5703125" style="6" customWidth="1"/>
    <col min="9736" max="9736" width="9" style="6" customWidth="1"/>
    <col min="9737" max="9737" width="10.85546875" style="6" customWidth="1"/>
    <col min="9738" max="9987" width="9.140625" style="6"/>
    <col min="9988" max="9988" width="2.85546875" style="6" customWidth="1"/>
    <col min="9989" max="9990" width="9.140625" style="6"/>
    <col min="9991" max="9991" width="18.5703125" style="6" customWidth="1"/>
    <col min="9992" max="9992" width="9" style="6" customWidth="1"/>
    <col min="9993" max="9993" width="10.85546875" style="6" customWidth="1"/>
    <col min="9994" max="10243" width="9.140625" style="6"/>
    <col min="10244" max="10244" width="2.85546875" style="6" customWidth="1"/>
    <col min="10245" max="10246" width="9.140625" style="6"/>
    <col min="10247" max="10247" width="18.5703125" style="6" customWidth="1"/>
    <col min="10248" max="10248" width="9" style="6" customWidth="1"/>
    <col min="10249" max="10249" width="10.85546875" style="6" customWidth="1"/>
    <col min="10250" max="10499" width="9.140625" style="6"/>
    <col min="10500" max="10500" width="2.85546875" style="6" customWidth="1"/>
    <col min="10501" max="10502" width="9.140625" style="6"/>
    <col min="10503" max="10503" width="18.5703125" style="6" customWidth="1"/>
    <col min="10504" max="10504" width="9" style="6" customWidth="1"/>
    <col min="10505" max="10505" width="10.85546875" style="6" customWidth="1"/>
    <col min="10506" max="10755" width="9.140625" style="6"/>
    <col min="10756" max="10756" width="2.85546875" style="6" customWidth="1"/>
    <col min="10757" max="10758" width="9.140625" style="6"/>
    <col min="10759" max="10759" width="18.5703125" style="6" customWidth="1"/>
    <col min="10760" max="10760" width="9" style="6" customWidth="1"/>
    <col min="10761" max="10761" width="10.85546875" style="6" customWidth="1"/>
    <col min="10762" max="11011" width="9.140625" style="6"/>
    <col min="11012" max="11012" width="2.85546875" style="6" customWidth="1"/>
    <col min="11013" max="11014" width="9.140625" style="6"/>
    <col min="11015" max="11015" width="18.5703125" style="6" customWidth="1"/>
    <col min="11016" max="11016" width="9" style="6" customWidth="1"/>
    <col min="11017" max="11017" width="10.85546875" style="6" customWidth="1"/>
    <col min="11018" max="11267" width="9.140625" style="6"/>
    <col min="11268" max="11268" width="2.85546875" style="6" customWidth="1"/>
    <col min="11269" max="11270" width="9.140625" style="6"/>
    <col min="11271" max="11271" width="18.5703125" style="6" customWidth="1"/>
    <col min="11272" max="11272" width="9" style="6" customWidth="1"/>
    <col min="11273" max="11273" width="10.85546875" style="6" customWidth="1"/>
    <col min="11274" max="11523" width="9.140625" style="6"/>
    <col min="11524" max="11524" width="2.85546875" style="6" customWidth="1"/>
    <col min="11525" max="11526" width="9.140625" style="6"/>
    <col min="11527" max="11527" width="18.5703125" style="6" customWidth="1"/>
    <col min="11528" max="11528" width="9" style="6" customWidth="1"/>
    <col min="11529" max="11529" width="10.85546875" style="6" customWidth="1"/>
    <col min="11530" max="11779" width="9.140625" style="6"/>
    <col min="11780" max="11780" width="2.85546875" style="6" customWidth="1"/>
    <col min="11781" max="11782" width="9.140625" style="6"/>
    <col min="11783" max="11783" width="18.5703125" style="6" customWidth="1"/>
    <col min="11784" max="11784" width="9" style="6" customWidth="1"/>
    <col min="11785" max="11785" width="10.85546875" style="6" customWidth="1"/>
    <col min="11786" max="12035" width="9.140625" style="6"/>
    <col min="12036" max="12036" width="2.85546875" style="6" customWidth="1"/>
    <col min="12037" max="12038" width="9.140625" style="6"/>
    <col min="12039" max="12039" width="18.5703125" style="6" customWidth="1"/>
    <col min="12040" max="12040" width="9" style="6" customWidth="1"/>
    <col min="12041" max="12041" width="10.85546875" style="6" customWidth="1"/>
    <col min="12042" max="12291" width="9.140625" style="6"/>
    <col min="12292" max="12292" width="2.85546875" style="6" customWidth="1"/>
    <col min="12293" max="12294" width="9.140625" style="6"/>
    <col min="12295" max="12295" width="18.5703125" style="6" customWidth="1"/>
    <col min="12296" max="12296" width="9" style="6" customWidth="1"/>
    <col min="12297" max="12297" width="10.85546875" style="6" customWidth="1"/>
    <col min="12298" max="12547" width="9.140625" style="6"/>
    <col min="12548" max="12548" width="2.85546875" style="6" customWidth="1"/>
    <col min="12549" max="12550" width="9.140625" style="6"/>
    <col min="12551" max="12551" width="18.5703125" style="6" customWidth="1"/>
    <col min="12552" max="12552" width="9" style="6" customWidth="1"/>
    <col min="12553" max="12553" width="10.85546875" style="6" customWidth="1"/>
    <col min="12554" max="12803" width="9.140625" style="6"/>
    <col min="12804" max="12804" width="2.85546875" style="6" customWidth="1"/>
    <col min="12805" max="12806" width="9.140625" style="6"/>
    <col min="12807" max="12807" width="18.5703125" style="6" customWidth="1"/>
    <col min="12808" max="12808" width="9" style="6" customWidth="1"/>
    <col min="12809" max="12809" width="10.85546875" style="6" customWidth="1"/>
    <col min="12810" max="13059" width="9.140625" style="6"/>
    <col min="13060" max="13060" width="2.85546875" style="6" customWidth="1"/>
    <col min="13061" max="13062" width="9.140625" style="6"/>
    <col min="13063" max="13063" width="18.5703125" style="6" customWidth="1"/>
    <col min="13064" max="13064" width="9" style="6" customWidth="1"/>
    <col min="13065" max="13065" width="10.85546875" style="6" customWidth="1"/>
    <col min="13066" max="13315" width="9.140625" style="6"/>
    <col min="13316" max="13316" width="2.85546875" style="6" customWidth="1"/>
    <col min="13317" max="13318" width="9.140625" style="6"/>
    <col min="13319" max="13319" width="18.5703125" style="6" customWidth="1"/>
    <col min="13320" max="13320" width="9" style="6" customWidth="1"/>
    <col min="13321" max="13321" width="10.85546875" style="6" customWidth="1"/>
    <col min="13322" max="13571" width="9.140625" style="6"/>
    <col min="13572" max="13572" width="2.85546875" style="6" customWidth="1"/>
    <col min="13573" max="13574" width="9.140625" style="6"/>
    <col min="13575" max="13575" width="18.5703125" style="6" customWidth="1"/>
    <col min="13576" max="13576" width="9" style="6" customWidth="1"/>
    <col min="13577" max="13577" width="10.85546875" style="6" customWidth="1"/>
    <col min="13578" max="13827" width="9.140625" style="6"/>
    <col min="13828" max="13828" width="2.85546875" style="6" customWidth="1"/>
    <col min="13829" max="13830" width="9.140625" style="6"/>
    <col min="13831" max="13831" width="18.5703125" style="6" customWidth="1"/>
    <col min="13832" max="13832" width="9" style="6" customWidth="1"/>
    <col min="13833" max="13833" width="10.85546875" style="6" customWidth="1"/>
    <col min="13834" max="14083" width="9.140625" style="6"/>
    <col min="14084" max="14084" width="2.85546875" style="6" customWidth="1"/>
    <col min="14085" max="14086" width="9.140625" style="6"/>
    <col min="14087" max="14087" width="18.5703125" style="6" customWidth="1"/>
    <col min="14088" max="14088" width="9" style="6" customWidth="1"/>
    <col min="14089" max="14089" width="10.85546875" style="6" customWidth="1"/>
    <col min="14090" max="14339" width="9.140625" style="6"/>
    <col min="14340" max="14340" width="2.85546875" style="6" customWidth="1"/>
    <col min="14341" max="14342" width="9.140625" style="6"/>
    <col min="14343" max="14343" width="18.5703125" style="6" customWidth="1"/>
    <col min="14344" max="14344" width="9" style="6" customWidth="1"/>
    <col min="14345" max="14345" width="10.85546875" style="6" customWidth="1"/>
    <col min="14346" max="14595" width="9.140625" style="6"/>
    <col min="14596" max="14596" width="2.85546875" style="6" customWidth="1"/>
    <col min="14597" max="14598" width="9.140625" style="6"/>
    <col min="14599" max="14599" width="18.5703125" style="6" customWidth="1"/>
    <col min="14600" max="14600" width="9" style="6" customWidth="1"/>
    <col min="14601" max="14601" width="10.85546875" style="6" customWidth="1"/>
    <col min="14602" max="14851" width="9.140625" style="6"/>
    <col min="14852" max="14852" width="2.85546875" style="6" customWidth="1"/>
    <col min="14853" max="14854" width="9.140625" style="6"/>
    <col min="14855" max="14855" width="18.5703125" style="6" customWidth="1"/>
    <col min="14856" max="14856" width="9" style="6" customWidth="1"/>
    <col min="14857" max="14857" width="10.85546875" style="6" customWidth="1"/>
    <col min="14858" max="15107" width="9.140625" style="6"/>
    <col min="15108" max="15108" width="2.85546875" style="6" customWidth="1"/>
    <col min="15109" max="15110" width="9.140625" style="6"/>
    <col min="15111" max="15111" width="18.5703125" style="6" customWidth="1"/>
    <col min="15112" max="15112" width="9" style="6" customWidth="1"/>
    <col min="15113" max="15113" width="10.85546875" style="6" customWidth="1"/>
    <col min="15114" max="15363" width="9.140625" style="6"/>
    <col min="15364" max="15364" width="2.85546875" style="6" customWidth="1"/>
    <col min="15365" max="15366" width="9.140625" style="6"/>
    <col min="15367" max="15367" width="18.5703125" style="6" customWidth="1"/>
    <col min="15368" max="15368" width="9" style="6" customWidth="1"/>
    <col min="15369" max="15369" width="10.85546875" style="6" customWidth="1"/>
    <col min="15370" max="15619" width="9.140625" style="6"/>
    <col min="15620" max="15620" width="2.85546875" style="6" customWidth="1"/>
    <col min="15621" max="15622" width="9.140625" style="6"/>
    <col min="15623" max="15623" width="18.5703125" style="6" customWidth="1"/>
    <col min="15624" max="15624" width="9" style="6" customWidth="1"/>
    <col min="15625" max="15625" width="10.85546875" style="6" customWidth="1"/>
    <col min="15626" max="15875" width="9.140625" style="6"/>
    <col min="15876" max="15876" width="2.85546875" style="6" customWidth="1"/>
    <col min="15877" max="15878" width="9.140625" style="6"/>
    <col min="15879" max="15879" width="18.5703125" style="6" customWidth="1"/>
    <col min="15880" max="15880" width="9" style="6" customWidth="1"/>
    <col min="15881" max="15881" width="10.85546875" style="6" customWidth="1"/>
    <col min="15882" max="16131" width="9.140625" style="6"/>
    <col min="16132" max="16132" width="2.85546875" style="6" customWidth="1"/>
    <col min="16133" max="16134" width="9.140625" style="6"/>
    <col min="16135" max="16135" width="18.5703125" style="6" customWidth="1"/>
    <col min="16136" max="16136" width="9" style="6" customWidth="1"/>
    <col min="16137" max="16137" width="10.85546875" style="6" customWidth="1"/>
    <col min="16138" max="16384" width="9.140625" style="6"/>
  </cols>
  <sheetData>
    <row r="2" spans="3:15" ht="18.75" x14ac:dyDescent="0.25">
      <c r="C2" s="5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5"/>
    </row>
    <row r="3" spans="3:15" ht="15.75" thickBot="1" x14ac:dyDescent="0.3">
      <c r="C3" s="6" t="s">
        <v>24</v>
      </c>
    </row>
    <row r="4" spans="3:15" ht="49.5" customHeight="1" thickBot="1" x14ac:dyDescent="0.3">
      <c r="C4" s="9" t="s">
        <v>25</v>
      </c>
      <c r="D4" s="9" t="s">
        <v>26</v>
      </c>
      <c r="E4" s="9" t="s">
        <v>27</v>
      </c>
      <c r="F4" s="9" t="s">
        <v>28</v>
      </c>
      <c r="G4" s="10" t="s">
        <v>29</v>
      </c>
      <c r="H4" s="11" t="s">
        <v>30</v>
      </c>
      <c r="I4" s="12" t="s">
        <v>20</v>
      </c>
      <c r="J4" s="13" t="s">
        <v>31</v>
      </c>
      <c r="K4" s="14" t="s">
        <v>32</v>
      </c>
      <c r="L4" s="15" t="s">
        <v>33</v>
      </c>
      <c r="M4" s="15" t="s">
        <v>34</v>
      </c>
      <c r="N4" s="15" t="s">
        <v>35</v>
      </c>
      <c r="O4" s="15" t="s">
        <v>36</v>
      </c>
    </row>
    <row r="5" spans="3:15" x14ac:dyDescent="0.25">
      <c r="C5" s="16"/>
      <c r="D5" s="17" t="s">
        <v>37</v>
      </c>
      <c r="E5" s="17" t="s">
        <v>38</v>
      </c>
      <c r="F5" s="18"/>
      <c r="G5" s="19">
        <v>6100000</v>
      </c>
      <c r="H5" s="20">
        <v>0.61</v>
      </c>
      <c r="I5" s="21">
        <f t="shared" ref="I5:I58" si="0">C5*H5</f>
        <v>0</v>
      </c>
      <c r="J5" s="22">
        <v>11627.906976744185</v>
      </c>
      <c r="K5" s="23">
        <f>I5*J5</f>
        <v>0</v>
      </c>
      <c r="L5" s="22">
        <v>1.1000000000000001</v>
      </c>
      <c r="M5" s="24">
        <f>K5*L5</f>
        <v>0</v>
      </c>
      <c r="N5" s="25">
        <v>0.3387599999972899</v>
      </c>
      <c r="O5" s="24">
        <f>N5*M5</f>
        <v>0</v>
      </c>
    </row>
    <row r="6" spans="3:15" x14ac:dyDescent="0.25">
      <c r="C6" s="16"/>
      <c r="D6" s="17" t="s">
        <v>37</v>
      </c>
      <c r="E6" s="17" t="s">
        <v>39</v>
      </c>
      <c r="F6" s="18"/>
      <c r="G6" s="19">
        <v>7200000</v>
      </c>
      <c r="H6" s="20">
        <v>0.72</v>
      </c>
      <c r="I6" s="21">
        <f t="shared" si="0"/>
        <v>0</v>
      </c>
      <c r="J6" s="22">
        <v>11627.906976744185</v>
      </c>
      <c r="K6" s="24">
        <f>I6*J6</f>
        <v>0</v>
      </c>
      <c r="L6" s="22">
        <v>1.1000000000000001</v>
      </c>
      <c r="M6" s="24">
        <f>K6*L6</f>
        <v>0</v>
      </c>
      <c r="N6" s="25">
        <v>0.38915999999688672</v>
      </c>
      <c r="O6" s="24">
        <f>N6*M6</f>
        <v>0</v>
      </c>
    </row>
    <row r="7" spans="3:15" x14ac:dyDescent="0.25">
      <c r="C7" s="16"/>
      <c r="D7" s="17" t="s">
        <v>37</v>
      </c>
      <c r="E7" s="17" t="s">
        <v>40</v>
      </c>
      <c r="F7" s="18"/>
      <c r="G7" s="19">
        <v>5000000</v>
      </c>
      <c r="H7" s="20">
        <v>0.5</v>
      </c>
      <c r="I7" s="21">
        <f t="shared" si="0"/>
        <v>0</v>
      </c>
      <c r="J7" s="22">
        <v>11627.906976744185</v>
      </c>
      <c r="K7" s="24">
        <f t="shared" ref="K7:K57" si="1">I7*J7</f>
        <v>0</v>
      </c>
      <c r="L7" s="22">
        <v>1.1000000000000001</v>
      </c>
      <c r="M7" s="24">
        <f t="shared" ref="M7:M57" si="2">K7*L7</f>
        <v>0</v>
      </c>
      <c r="N7" s="26">
        <v>0.4</v>
      </c>
      <c r="O7" s="24">
        <f t="shared" ref="O7:O57" si="3">N7*M7</f>
        <v>0</v>
      </c>
    </row>
    <row r="8" spans="3:15" x14ac:dyDescent="0.25">
      <c r="C8" s="16"/>
      <c r="D8" s="17" t="s">
        <v>37</v>
      </c>
      <c r="E8" s="17" t="s">
        <v>41</v>
      </c>
      <c r="F8" s="18"/>
      <c r="G8" s="19">
        <v>3000000</v>
      </c>
      <c r="H8" s="20">
        <v>0.3</v>
      </c>
      <c r="I8" s="21">
        <f t="shared" si="0"/>
        <v>0</v>
      </c>
      <c r="J8" s="22">
        <v>11627.906976744185</v>
      </c>
      <c r="K8" s="24">
        <f t="shared" si="1"/>
        <v>0</v>
      </c>
      <c r="L8" s="22">
        <v>1.1000000000000001</v>
      </c>
      <c r="M8" s="24">
        <f t="shared" si="2"/>
        <v>0</v>
      </c>
      <c r="N8" s="25">
        <v>0.38699999999690399</v>
      </c>
      <c r="O8" s="24">
        <f t="shared" si="3"/>
        <v>0</v>
      </c>
    </row>
    <row r="9" spans="3:15" x14ac:dyDescent="0.25">
      <c r="C9" s="16"/>
      <c r="D9" s="17" t="s">
        <v>37</v>
      </c>
      <c r="E9" s="17" t="s">
        <v>42</v>
      </c>
      <c r="F9" s="18"/>
      <c r="G9" s="19">
        <v>2000000</v>
      </c>
      <c r="H9" s="20">
        <v>0.2</v>
      </c>
      <c r="I9" s="21">
        <f t="shared" si="0"/>
        <v>0</v>
      </c>
      <c r="J9" s="22">
        <v>11627.906976744185</v>
      </c>
      <c r="K9" s="24">
        <f t="shared" si="1"/>
        <v>0</v>
      </c>
      <c r="L9" s="22">
        <v>1.1000000000000001</v>
      </c>
      <c r="M9" s="24">
        <f t="shared" si="2"/>
        <v>0</v>
      </c>
      <c r="N9" s="25">
        <v>0.38699999999690399</v>
      </c>
      <c r="O9" s="24">
        <f t="shared" si="3"/>
        <v>0</v>
      </c>
    </row>
    <row r="10" spans="3:15" x14ac:dyDescent="0.25">
      <c r="C10" s="16"/>
      <c r="D10" s="17" t="s">
        <v>37</v>
      </c>
      <c r="E10" s="17" t="s">
        <v>43</v>
      </c>
      <c r="F10" s="18"/>
      <c r="G10" s="19">
        <v>1100000</v>
      </c>
      <c r="H10" s="20">
        <v>0.11</v>
      </c>
      <c r="I10" s="21">
        <f t="shared" si="0"/>
        <v>0</v>
      </c>
      <c r="J10" s="22">
        <v>11627.906976744185</v>
      </c>
      <c r="K10" s="24">
        <f t="shared" si="1"/>
        <v>0</v>
      </c>
      <c r="L10" s="22">
        <v>1.1000000000000001</v>
      </c>
      <c r="M10" s="24">
        <f t="shared" si="2"/>
        <v>0</v>
      </c>
      <c r="N10" s="25">
        <v>0.38699999999690399</v>
      </c>
      <c r="O10" s="24">
        <f t="shared" si="3"/>
        <v>0</v>
      </c>
    </row>
    <row r="11" spans="3:15" x14ac:dyDescent="0.25">
      <c r="C11" s="16"/>
      <c r="D11" s="17" t="s">
        <v>37</v>
      </c>
      <c r="E11" s="17" t="s">
        <v>44</v>
      </c>
      <c r="F11" s="18"/>
      <c r="G11" s="19">
        <v>7600000</v>
      </c>
      <c r="H11" s="20">
        <v>0.76</v>
      </c>
      <c r="I11" s="21">
        <f t="shared" si="0"/>
        <v>0</v>
      </c>
      <c r="J11" s="22">
        <v>11627.906976744185</v>
      </c>
      <c r="K11" s="24">
        <f t="shared" si="1"/>
        <v>0</v>
      </c>
      <c r="L11" s="22">
        <v>1.1000000000000001</v>
      </c>
      <c r="M11" s="24">
        <f t="shared" si="2"/>
        <v>0</v>
      </c>
      <c r="N11" s="25">
        <v>0.35063999999719486</v>
      </c>
      <c r="O11" s="24">
        <f t="shared" si="3"/>
        <v>0</v>
      </c>
    </row>
    <row r="12" spans="3:15" x14ac:dyDescent="0.25">
      <c r="C12" s="16"/>
      <c r="D12" s="17" t="s">
        <v>37</v>
      </c>
      <c r="E12" s="17" t="s">
        <v>45</v>
      </c>
      <c r="F12" s="18"/>
      <c r="G12" s="19">
        <v>4300000</v>
      </c>
      <c r="H12" s="20">
        <v>0.43</v>
      </c>
      <c r="I12" s="21">
        <f t="shared" si="0"/>
        <v>0</v>
      </c>
      <c r="J12" s="22">
        <v>11627.906976744185</v>
      </c>
      <c r="K12" s="24">
        <f t="shared" si="1"/>
        <v>0</v>
      </c>
      <c r="L12" s="22">
        <v>1.1000000000000001</v>
      </c>
      <c r="M12" s="24">
        <f t="shared" si="2"/>
        <v>0</v>
      </c>
      <c r="N12" s="26">
        <v>0.26100000000000001</v>
      </c>
      <c r="O12" s="24">
        <f t="shared" si="3"/>
        <v>0</v>
      </c>
    </row>
    <row r="13" spans="3:15" x14ac:dyDescent="0.25">
      <c r="C13" s="16"/>
      <c r="D13" s="17" t="s">
        <v>37</v>
      </c>
      <c r="E13" s="17" t="s">
        <v>46</v>
      </c>
      <c r="F13" s="18"/>
      <c r="G13" s="19">
        <v>3000000</v>
      </c>
      <c r="H13" s="20">
        <v>0.3</v>
      </c>
      <c r="I13" s="21">
        <f t="shared" si="0"/>
        <v>0</v>
      </c>
      <c r="J13" s="22">
        <v>11627.906976744185</v>
      </c>
      <c r="K13" s="24">
        <f t="shared" si="1"/>
        <v>0</v>
      </c>
      <c r="L13" s="22">
        <v>1.1000000000000001</v>
      </c>
      <c r="M13" s="24">
        <f t="shared" si="2"/>
        <v>0</v>
      </c>
      <c r="N13" s="25">
        <v>0.40247999999678014</v>
      </c>
      <c r="O13" s="24">
        <f t="shared" si="3"/>
        <v>0</v>
      </c>
    </row>
    <row r="14" spans="3:15" x14ac:dyDescent="0.25">
      <c r="C14" s="16"/>
      <c r="D14" s="17" t="s">
        <v>37</v>
      </c>
      <c r="E14" s="17" t="s">
        <v>47</v>
      </c>
      <c r="F14" s="18"/>
      <c r="G14" s="19">
        <v>2250000</v>
      </c>
      <c r="H14" s="20">
        <v>0.22500000000000001</v>
      </c>
      <c r="I14" s="21">
        <f t="shared" si="0"/>
        <v>0</v>
      </c>
      <c r="J14" s="22">
        <v>11627.906976744185</v>
      </c>
      <c r="K14" s="24">
        <f t="shared" si="1"/>
        <v>0</v>
      </c>
      <c r="L14" s="22">
        <v>1.1000000000000001</v>
      </c>
      <c r="M14" s="24">
        <f t="shared" si="2"/>
        <v>0</v>
      </c>
      <c r="N14" s="25">
        <v>0.40247999999678014</v>
      </c>
      <c r="O14" s="24">
        <f t="shared" si="3"/>
        <v>0</v>
      </c>
    </row>
    <row r="15" spans="3:15" x14ac:dyDescent="0.25">
      <c r="C15" s="16"/>
      <c r="D15" s="17" t="s">
        <v>37</v>
      </c>
      <c r="E15" s="17" t="s">
        <v>48</v>
      </c>
      <c r="F15" s="18"/>
      <c r="G15" s="19">
        <v>8000000</v>
      </c>
      <c r="H15" s="20">
        <v>0.8</v>
      </c>
      <c r="I15" s="21">
        <f t="shared" si="0"/>
        <v>0</v>
      </c>
      <c r="J15" s="22">
        <v>11627.906976744185</v>
      </c>
      <c r="K15" s="24">
        <f t="shared" si="1"/>
        <v>0</v>
      </c>
      <c r="L15" s="22">
        <v>1.1000000000000001</v>
      </c>
      <c r="M15" s="24">
        <f t="shared" si="2"/>
        <v>0</v>
      </c>
      <c r="N15" s="26">
        <v>0.38900000000000001</v>
      </c>
      <c r="O15" s="24">
        <f t="shared" si="3"/>
        <v>0</v>
      </c>
    </row>
    <row r="16" spans="3:15" x14ac:dyDescent="0.25">
      <c r="C16" s="16"/>
      <c r="D16" s="17" t="s">
        <v>37</v>
      </c>
      <c r="E16" s="17" t="s">
        <v>49</v>
      </c>
      <c r="F16" s="18"/>
      <c r="G16" s="19">
        <v>6000000</v>
      </c>
      <c r="H16" s="20">
        <v>0.6</v>
      </c>
      <c r="I16" s="21">
        <f t="shared" si="0"/>
        <v>0</v>
      </c>
      <c r="J16" s="22">
        <v>11627.906976744185</v>
      </c>
      <c r="K16" s="24">
        <f t="shared" si="1"/>
        <v>0</v>
      </c>
      <c r="L16" s="22">
        <v>1.1000000000000001</v>
      </c>
      <c r="M16" s="24">
        <f t="shared" si="2"/>
        <v>0</v>
      </c>
      <c r="N16" s="25">
        <v>0.29051999999767586</v>
      </c>
      <c r="O16" s="24">
        <f t="shared" si="3"/>
        <v>0</v>
      </c>
    </row>
    <row r="17" spans="3:15" x14ac:dyDescent="0.25">
      <c r="C17" s="16"/>
      <c r="D17" s="17" t="s">
        <v>37</v>
      </c>
      <c r="E17" s="17" t="s">
        <v>50</v>
      </c>
      <c r="F17" s="18"/>
      <c r="G17" s="19">
        <v>5500000</v>
      </c>
      <c r="H17" s="20">
        <v>0.55000000000000004</v>
      </c>
      <c r="I17" s="21">
        <f t="shared" si="0"/>
        <v>0</v>
      </c>
      <c r="J17" s="22">
        <v>11627.906976744185</v>
      </c>
      <c r="K17" s="24">
        <f t="shared" si="1"/>
        <v>0</v>
      </c>
      <c r="L17" s="22">
        <v>1.1000000000000001</v>
      </c>
      <c r="M17" s="24">
        <f t="shared" si="2"/>
        <v>0</v>
      </c>
      <c r="N17" s="26">
        <v>0.33900000000000002</v>
      </c>
      <c r="O17" s="24">
        <f t="shared" si="3"/>
        <v>0</v>
      </c>
    </row>
    <row r="18" spans="3:15" x14ac:dyDescent="0.25">
      <c r="C18" s="16"/>
      <c r="D18" s="17" t="s">
        <v>37</v>
      </c>
      <c r="E18" s="17" t="s">
        <v>51</v>
      </c>
      <c r="F18" s="18"/>
      <c r="G18" s="19">
        <v>4300000</v>
      </c>
      <c r="H18" s="20">
        <v>0.43</v>
      </c>
      <c r="I18" s="21">
        <f t="shared" si="0"/>
        <v>0</v>
      </c>
      <c r="J18" s="22">
        <v>11627.906976744185</v>
      </c>
      <c r="K18" s="24">
        <f t="shared" si="1"/>
        <v>0</v>
      </c>
      <c r="L18" s="22">
        <v>1.1000000000000001</v>
      </c>
      <c r="M18" s="24">
        <f t="shared" si="2"/>
        <v>0</v>
      </c>
      <c r="N18" s="25">
        <v>0.34595999999723231</v>
      </c>
      <c r="O18" s="24">
        <f t="shared" si="3"/>
        <v>0</v>
      </c>
    </row>
    <row r="19" spans="3:15" x14ac:dyDescent="0.25">
      <c r="C19" s="16"/>
      <c r="D19" s="17" t="s">
        <v>37</v>
      </c>
      <c r="E19" s="17" t="s">
        <v>52</v>
      </c>
      <c r="F19" s="18"/>
      <c r="G19" s="19">
        <v>3000000</v>
      </c>
      <c r="H19" s="20">
        <v>0.3</v>
      </c>
      <c r="I19" s="21">
        <f t="shared" si="0"/>
        <v>0</v>
      </c>
      <c r="J19" s="22">
        <v>11627.906976744185</v>
      </c>
      <c r="K19" s="24">
        <f t="shared" si="1"/>
        <v>0</v>
      </c>
      <c r="L19" s="22">
        <v>1.1000000000000001</v>
      </c>
      <c r="M19" s="24">
        <f t="shared" si="2"/>
        <v>0</v>
      </c>
      <c r="N19" s="25">
        <v>0.40247999999678014</v>
      </c>
      <c r="O19" s="24">
        <f t="shared" si="3"/>
        <v>0</v>
      </c>
    </row>
    <row r="20" spans="3:15" x14ac:dyDescent="0.25">
      <c r="C20" s="16"/>
      <c r="D20" s="17" t="s">
        <v>37</v>
      </c>
      <c r="E20" s="17" t="s">
        <v>53</v>
      </c>
      <c r="F20" s="18"/>
      <c r="G20" s="19">
        <v>5000000</v>
      </c>
      <c r="H20" s="20">
        <v>0.5</v>
      </c>
      <c r="I20" s="21">
        <f t="shared" si="0"/>
        <v>0</v>
      </c>
      <c r="J20" s="22"/>
      <c r="K20" s="24"/>
      <c r="L20" s="22"/>
      <c r="M20" s="24"/>
      <c r="N20" s="25"/>
      <c r="O20" s="24"/>
    </row>
    <row r="21" spans="3:15" x14ac:dyDescent="0.25">
      <c r="C21" s="16"/>
      <c r="D21" s="17" t="s">
        <v>37</v>
      </c>
      <c r="E21" s="17" t="s">
        <v>54</v>
      </c>
      <c r="F21" s="18"/>
      <c r="G21" s="19">
        <v>2300000</v>
      </c>
      <c r="H21" s="20">
        <v>0.23</v>
      </c>
      <c r="I21" s="21">
        <f t="shared" si="0"/>
        <v>0</v>
      </c>
      <c r="J21" s="22"/>
      <c r="K21" s="24"/>
      <c r="L21" s="22"/>
      <c r="M21" s="24"/>
      <c r="N21" s="25"/>
      <c r="O21" s="24"/>
    </row>
    <row r="22" spans="3:15" x14ac:dyDescent="0.25">
      <c r="C22" s="16"/>
      <c r="D22" s="17" t="s">
        <v>37</v>
      </c>
      <c r="E22" s="17" t="s">
        <v>55</v>
      </c>
      <c r="F22" s="18"/>
      <c r="G22" s="19">
        <v>4100000</v>
      </c>
      <c r="H22" s="20">
        <v>0.41</v>
      </c>
      <c r="I22" s="21">
        <f t="shared" si="0"/>
        <v>0</v>
      </c>
      <c r="J22" s="22"/>
      <c r="K22" s="24"/>
      <c r="L22" s="22"/>
      <c r="M22" s="24"/>
      <c r="N22" s="25"/>
      <c r="O22" s="24"/>
    </row>
    <row r="23" spans="3:15" x14ac:dyDescent="0.25">
      <c r="C23" s="16"/>
      <c r="D23" s="17" t="s">
        <v>37</v>
      </c>
      <c r="E23" s="17" t="s">
        <v>56</v>
      </c>
      <c r="F23" s="18"/>
      <c r="G23" s="19">
        <v>2300000</v>
      </c>
      <c r="H23" s="20">
        <v>0.23</v>
      </c>
      <c r="I23" s="21">
        <f t="shared" si="0"/>
        <v>0</v>
      </c>
      <c r="J23" s="22">
        <v>11627.906976744185</v>
      </c>
      <c r="K23" s="24">
        <f t="shared" si="1"/>
        <v>0</v>
      </c>
      <c r="L23" s="22">
        <v>1.1000000000000001</v>
      </c>
      <c r="M23" s="24">
        <f t="shared" si="2"/>
        <v>0</v>
      </c>
      <c r="N23" s="25">
        <v>0.3603599999971171</v>
      </c>
      <c r="O23" s="24">
        <f t="shared" si="3"/>
        <v>0</v>
      </c>
    </row>
    <row r="24" spans="3:15" x14ac:dyDescent="0.25">
      <c r="C24" s="16"/>
      <c r="D24" s="17" t="s">
        <v>37</v>
      </c>
      <c r="E24" s="17" t="s">
        <v>57</v>
      </c>
      <c r="F24" s="18"/>
      <c r="G24" s="19">
        <v>6900000</v>
      </c>
      <c r="H24" s="20">
        <v>0.69</v>
      </c>
      <c r="I24" s="21">
        <f t="shared" si="0"/>
        <v>0</v>
      </c>
      <c r="J24" s="22"/>
      <c r="K24" s="24"/>
      <c r="L24" s="22"/>
      <c r="M24" s="24"/>
      <c r="N24" s="25"/>
      <c r="O24" s="24"/>
    </row>
    <row r="25" spans="3:15" x14ac:dyDescent="0.25">
      <c r="C25" s="16"/>
      <c r="D25" s="17" t="s">
        <v>37</v>
      </c>
      <c r="E25" s="17" t="s">
        <v>58</v>
      </c>
      <c r="F25" s="18"/>
      <c r="G25" s="19">
        <v>10500000</v>
      </c>
      <c r="H25" s="20">
        <v>1.05</v>
      </c>
      <c r="I25" s="21">
        <f t="shared" si="0"/>
        <v>0</v>
      </c>
      <c r="J25" s="22">
        <v>11627.906976744185</v>
      </c>
      <c r="K25" s="24">
        <f t="shared" si="1"/>
        <v>0</v>
      </c>
      <c r="L25" s="22">
        <v>1.1000000000000001</v>
      </c>
      <c r="M25" s="24">
        <f t="shared" si="2"/>
        <v>0</v>
      </c>
      <c r="N25" s="25">
        <v>0.26387999999788897</v>
      </c>
      <c r="O25" s="24">
        <f t="shared" si="3"/>
        <v>0</v>
      </c>
    </row>
    <row r="26" spans="3:15" x14ac:dyDescent="0.25">
      <c r="C26" s="16"/>
      <c r="D26" s="17" t="s">
        <v>37</v>
      </c>
      <c r="E26" s="17" t="s">
        <v>59</v>
      </c>
      <c r="F26" s="18"/>
      <c r="G26" s="19">
        <v>9600000</v>
      </c>
      <c r="H26" s="20">
        <v>0.96</v>
      </c>
      <c r="I26" s="21">
        <f t="shared" si="0"/>
        <v>0</v>
      </c>
      <c r="J26" s="22">
        <v>11627.906976744185</v>
      </c>
      <c r="K26" s="24">
        <f t="shared" si="1"/>
        <v>0</v>
      </c>
      <c r="L26" s="22">
        <v>1.1000000000000001</v>
      </c>
      <c r="M26" s="24">
        <f t="shared" si="2"/>
        <v>0</v>
      </c>
      <c r="N26" s="25">
        <v>0.27719999999778239</v>
      </c>
      <c r="O26" s="24">
        <f t="shared" si="3"/>
        <v>0</v>
      </c>
    </row>
    <row r="27" spans="3:15" x14ac:dyDescent="0.25">
      <c r="C27" s="16"/>
      <c r="D27" s="17" t="s">
        <v>37</v>
      </c>
      <c r="E27" s="17" t="s">
        <v>60</v>
      </c>
      <c r="F27" s="18" t="s">
        <v>61</v>
      </c>
      <c r="G27" s="19">
        <v>10025000</v>
      </c>
      <c r="H27" s="20">
        <v>1.0024999999999999</v>
      </c>
      <c r="I27" s="21">
        <f t="shared" si="0"/>
        <v>0</v>
      </c>
      <c r="J27" s="22">
        <v>11627.906976744185</v>
      </c>
      <c r="K27" s="24">
        <f t="shared" si="1"/>
        <v>0</v>
      </c>
      <c r="L27" s="22">
        <v>1.1000000000000001</v>
      </c>
      <c r="M27" s="24">
        <f t="shared" si="2"/>
        <v>0</v>
      </c>
      <c r="N27" s="25">
        <v>0.27719999999778239</v>
      </c>
      <c r="O27" s="24">
        <f t="shared" si="3"/>
        <v>0</v>
      </c>
    </row>
    <row r="28" spans="3:15" x14ac:dyDescent="0.25">
      <c r="C28" s="16"/>
      <c r="D28" s="17" t="s">
        <v>37</v>
      </c>
      <c r="E28" s="17" t="s">
        <v>62</v>
      </c>
      <c r="F28" s="18" t="s">
        <v>63</v>
      </c>
      <c r="G28" s="19">
        <v>9860000</v>
      </c>
      <c r="H28" s="20">
        <v>0.98599999999999999</v>
      </c>
      <c r="I28" s="21">
        <f t="shared" si="0"/>
        <v>0</v>
      </c>
      <c r="J28" s="22">
        <v>11627.906976744185</v>
      </c>
      <c r="K28" s="24">
        <f t="shared" si="1"/>
        <v>0</v>
      </c>
      <c r="L28" s="22">
        <v>1.1000000000000001</v>
      </c>
      <c r="M28" s="24">
        <f t="shared" si="2"/>
        <v>0</v>
      </c>
      <c r="N28" s="25">
        <v>0.27719999999778239</v>
      </c>
      <c r="O28" s="24">
        <f t="shared" si="3"/>
        <v>0</v>
      </c>
    </row>
    <row r="29" spans="3:15" x14ac:dyDescent="0.25">
      <c r="C29" s="16"/>
      <c r="D29" s="17" t="s">
        <v>37</v>
      </c>
      <c r="E29" s="17" t="s">
        <v>64</v>
      </c>
      <c r="F29" s="18" t="s">
        <v>65</v>
      </c>
      <c r="G29" s="19">
        <v>10200000</v>
      </c>
      <c r="H29" s="20">
        <v>1.02</v>
      </c>
      <c r="I29" s="21">
        <f t="shared" si="0"/>
        <v>0</v>
      </c>
      <c r="J29" s="22">
        <v>11627.906976744185</v>
      </c>
      <c r="K29" s="24">
        <f t="shared" si="1"/>
        <v>0</v>
      </c>
      <c r="L29" s="22">
        <v>1.1000000000000001</v>
      </c>
      <c r="M29" s="24">
        <f t="shared" si="2"/>
        <v>0</v>
      </c>
      <c r="N29" s="25">
        <v>0.26027999999791773</v>
      </c>
      <c r="O29" s="24">
        <f t="shared" si="3"/>
        <v>0</v>
      </c>
    </row>
    <row r="30" spans="3:15" x14ac:dyDescent="0.25">
      <c r="C30" s="16"/>
      <c r="D30" s="17" t="s">
        <v>37</v>
      </c>
      <c r="E30" s="17" t="s">
        <v>66</v>
      </c>
      <c r="F30" s="18" t="s">
        <v>67</v>
      </c>
      <c r="G30" s="19">
        <v>10400000</v>
      </c>
      <c r="H30" s="20">
        <v>1.04</v>
      </c>
      <c r="I30" s="21">
        <f t="shared" si="0"/>
        <v>0</v>
      </c>
      <c r="J30" s="22">
        <v>11627.906976744185</v>
      </c>
      <c r="K30" s="24">
        <f t="shared" si="1"/>
        <v>0</v>
      </c>
      <c r="L30" s="22">
        <v>1.1000000000000001</v>
      </c>
      <c r="M30" s="24">
        <f t="shared" si="2"/>
        <v>0</v>
      </c>
      <c r="N30" s="25">
        <v>0.24947999999800416</v>
      </c>
      <c r="O30" s="24">
        <f t="shared" si="3"/>
        <v>0</v>
      </c>
    </row>
    <row r="31" spans="3:15" x14ac:dyDescent="0.25">
      <c r="C31" s="16"/>
      <c r="D31" s="17" t="s">
        <v>37</v>
      </c>
      <c r="E31" s="17" t="s">
        <v>68</v>
      </c>
      <c r="F31" s="18" t="s">
        <v>69</v>
      </c>
      <c r="G31" s="19">
        <v>8290000</v>
      </c>
      <c r="H31" s="20">
        <v>0.82899999999999996</v>
      </c>
      <c r="I31" s="21">
        <f t="shared" si="0"/>
        <v>0</v>
      </c>
      <c r="J31" s="22">
        <v>11627.906976744185</v>
      </c>
      <c r="K31" s="24">
        <f t="shared" si="1"/>
        <v>0</v>
      </c>
      <c r="L31" s="22">
        <v>1.1000000000000001</v>
      </c>
      <c r="M31" s="24">
        <f t="shared" si="2"/>
        <v>0</v>
      </c>
      <c r="N31" s="25">
        <v>0.25883999999792928</v>
      </c>
      <c r="O31" s="24">
        <f t="shared" si="3"/>
        <v>0</v>
      </c>
    </row>
    <row r="32" spans="3:15" x14ac:dyDescent="0.25">
      <c r="C32" s="16"/>
      <c r="D32" s="17" t="s">
        <v>37</v>
      </c>
      <c r="E32" s="17" t="s">
        <v>70</v>
      </c>
      <c r="F32" s="18"/>
      <c r="G32" s="19">
        <v>3000000</v>
      </c>
      <c r="H32" s="20">
        <v>0.3</v>
      </c>
      <c r="I32" s="21">
        <f t="shared" si="0"/>
        <v>0</v>
      </c>
      <c r="J32" s="22">
        <v>11627.906976744185</v>
      </c>
      <c r="K32" s="24">
        <f t="shared" si="1"/>
        <v>0</v>
      </c>
      <c r="L32" s="22">
        <v>1.1000000000000001</v>
      </c>
      <c r="M32" s="24">
        <f t="shared" si="2"/>
        <v>0</v>
      </c>
      <c r="N32" s="26">
        <v>0.36499999999999999</v>
      </c>
      <c r="O32" s="24">
        <f t="shared" si="3"/>
        <v>0</v>
      </c>
    </row>
    <row r="33" spans="3:15" x14ac:dyDescent="0.25">
      <c r="C33" s="16"/>
      <c r="D33" s="17" t="s">
        <v>37</v>
      </c>
      <c r="E33" s="17" t="s">
        <v>71</v>
      </c>
      <c r="F33" s="18"/>
      <c r="G33" s="19">
        <v>10400000</v>
      </c>
      <c r="H33" s="20">
        <v>1.04</v>
      </c>
      <c r="I33" s="21">
        <f t="shared" si="0"/>
        <v>0</v>
      </c>
      <c r="J33" s="22">
        <v>11627.906976744185</v>
      </c>
      <c r="K33" s="24">
        <f t="shared" si="1"/>
        <v>0</v>
      </c>
      <c r="L33" s="22">
        <v>1.1000000000000001</v>
      </c>
      <c r="M33" s="24">
        <f t="shared" si="2"/>
        <v>0</v>
      </c>
      <c r="N33" s="25">
        <v>0.26171999999790624</v>
      </c>
      <c r="O33" s="24">
        <f t="shared" si="3"/>
        <v>0</v>
      </c>
    </row>
    <row r="34" spans="3:15" x14ac:dyDescent="0.25">
      <c r="C34" s="16"/>
      <c r="D34" s="17" t="s">
        <v>37</v>
      </c>
      <c r="E34" s="17" t="s">
        <v>72</v>
      </c>
      <c r="F34" s="18" t="s">
        <v>73</v>
      </c>
      <c r="G34" s="19">
        <v>10500000</v>
      </c>
      <c r="H34" s="20">
        <v>1.05</v>
      </c>
      <c r="I34" s="21">
        <f t="shared" si="0"/>
        <v>0</v>
      </c>
      <c r="J34" s="22"/>
      <c r="K34" s="24"/>
      <c r="L34" s="22"/>
      <c r="M34" s="24"/>
      <c r="N34" s="25"/>
      <c r="O34" s="24"/>
    </row>
    <row r="35" spans="3:15" x14ac:dyDescent="0.25">
      <c r="C35" s="16"/>
      <c r="D35" s="17" t="s">
        <v>37</v>
      </c>
      <c r="E35" s="17" t="s">
        <v>74</v>
      </c>
      <c r="F35" s="18"/>
      <c r="G35" s="19">
        <v>9600000</v>
      </c>
      <c r="H35" s="20">
        <v>0.96</v>
      </c>
      <c r="I35" s="21">
        <f t="shared" si="0"/>
        <v>0</v>
      </c>
      <c r="J35" s="22"/>
      <c r="K35" s="24"/>
      <c r="L35" s="22"/>
      <c r="M35" s="24"/>
      <c r="N35" s="25"/>
      <c r="O35" s="24"/>
    </row>
    <row r="36" spans="3:15" x14ac:dyDescent="0.25">
      <c r="C36" s="16"/>
      <c r="D36" s="17" t="s">
        <v>37</v>
      </c>
      <c r="E36" s="17" t="s">
        <v>75</v>
      </c>
      <c r="F36" s="18"/>
      <c r="G36" s="19">
        <v>9600000</v>
      </c>
      <c r="H36" s="20">
        <v>0.96</v>
      </c>
      <c r="I36" s="21">
        <f t="shared" si="0"/>
        <v>0</v>
      </c>
      <c r="J36" s="22"/>
      <c r="K36" s="24"/>
      <c r="L36" s="22"/>
      <c r="M36" s="24"/>
      <c r="N36" s="25"/>
      <c r="O36" s="24"/>
    </row>
    <row r="37" spans="3:15" x14ac:dyDescent="0.25">
      <c r="C37" s="16"/>
      <c r="D37" s="17" t="s">
        <v>37</v>
      </c>
      <c r="E37" s="17" t="s">
        <v>76</v>
      </c>
      <c r="F37" s="18"/>
      <c r="G37" s="19">
        <v>9600000</v>
      </c>
      <c r="H37" s="20">
        <v>0.96</v>
      </c>
      <c r="I37" s="21">
        <f t="shared" si="0"/>
        <v>0</v>
      </c>
      <c r="J37" s="22"/>
      <c r="K37" s="24"/>
      <c r="L37" s="22"/>
      <c r="M37" s="24"/>
      <c r="N37" s="25"/>
      <c r="O37" s="24"/>
    </row>
    <row r="38" spans="3:15" ht="15.75" x14ac:dyDescent="0.25">
      <c r="C38" s="16"/>
      <c r="D38" s="17" t="s">
        <v>77</v>
      </c>
      <c r="E38" s="17" t="s">
        <v>78</v>
      </c>
      <c r="F38" s="18" t="s">
        <v>79</v>
      </c>
      <c r="G38" s="19">
        <v>8250</v>
      </c>
      <c r="H38" s="20">
        <v>8.25E-4</v>
      </c>
      <c r="I38" s="21">
        <f t="shared" si="0"/>
        <v>0</v>
      </c>
      <c r="J38" s="22">
        <v>11627.906976744185</v>
      </c>
      <c r="K38" s="24">
        <f t="shared" si="1"/>
        <v>0</v>
      </c>
      <c r="L38" s="22">
        <v>1.1000000000000001</v>
      </c>
      <c r="M38" s="24">
        <f t="shared" si="2"/>
        <v>0</v>
      </c>
      <c r="N38" s="25">
        <v>0.20015999999839873</v>
      </c>
      <c r="O38" s="24">
        <f>N38*M38</f>
        <v>0</v>
      </c>
    </row>
    <row r="39" spans="3:15" x14ac:dyDescent="0.25">
      <c r="C39" s="16"/>
      <c r="D39" s="17" t="s">
        <v>37</v>
      </c>
      <c r="E39" s="17" t="s">
        <v>80</v>
      </c>
      <c r="F39" s="18"/>
      <c r="G39" s="19">
        <v>8220000</v>
      </c>
      <c r="H39" s="20">
        <v>0.82199999999999995</v>
      </c>
      <c r="I39" s="21">
        <f t="shared" si="0"/>
        <v>0</v>
      </c>
      <c r="J39" s="22">
        <v>11627.906976744185</v>
      </c>
      <c r="K39" s="24">
        <f t="shared" si="1"/>
        <v>0</v>
      </c>
      <c r="L39" s="22">
        <v>1.1000000000000001</v>
      </c>
      <c r="M39" s="24">
        <f t="shared" si="2"/>
        <v>0</v>
      </c>
      <c r="N39" s="26">
        <v>0.159</v>
      </c>
      <c r="O39" s="24">
        <f t="shared" si="3"/>
        <v>0</v>
      </c>
    </row>
    <row r="40" spans="3:15" ht="15.75" x14ac:dyDescent="0.25">
      <c r="C40" s="16"/>
      <c r="D40" s="17" t="s">
        <v>77</v>
      </c>
      <c r="E40" s="17" t="s">
        <v>80</v>
      </c>
      <c r="F40" s="18" t="s">
        <v>81</v>
      </c>
      <c r="G40" s="19">
        <v>4028</v>
      </c>
      <c r="H40" s="20">
        <v>4.0279999999999998E-4</v>
      </c>
      <c r="I40" s="21">
        <f t="shared" si="0"/>
        <v>0</v>
      </c>
      <c r="J40" s="22">
        <v>11627.906976744185</v>
      </c>
      <c r="K40" s="24">
        <f t="shared" si="1"/>
        <v>0</v>
      </c>
      <c r="L40" s="22">
        <v>1.1000000000000001</v>
      </c>
      <c r="M40" s="24">
        <f t="shared" si="2"/>
        <v>0</v>
      </c>
      <c r="N40" s="26">
        <v>0.159</v>
      </c>
      <c r="O40" s="24">
        <f t="shared" si="3"/>
        <v>0</v>
      </c>
    </row>
    <row r="41" spans="3:15" x14ac:dyDescent="0.25">
      <c r="C41" s="16"/>
      <c r="D41" s="17" t="s">
        <v>37</v>
      </c>
      <c r="E41" s="17" t="s">
        <v>82</v>
      </c>
      <c r="F41" s="18"/>
      <c r="G41" s="19">
        <v>535000</v>
      </c>
      <c r="H41" s="20">
        <v>5.3499999999999999E-2</v>
      </c>
      <c r="I41" s="21">
        <f t="shared" si="0"/>
        <v>0</v>
      </c>
      <c r="J41" s="22">
        <v>11627.906976744185</v>
      </c>
      <c r="K41" s="24">
        <f t="shared" si="1"/>
        <v>0</v>
      </c>
      <c r="L41" s="22">
        <v>1.1000000000000001</v>
      </c>
      <c r="M41" s="24">
        <f t="shared" si="2"/>
        <v>0</v>
      </c>
      <c r="N41" s="26">
        <v>0.93600000000000005</v>
      </c>
      <c r="O41" s="24">
        <f t="shared" si="3"/>
        <v>0</v>
      </c>
    </row>
    <row r="42" spans="3:15" ht="15.75" x14ac:dyDescent="0.25">
      <c r="C42" s="16"/>
      <c r="D42" s="17" t="s">
        <v>77</v>
      </c>
      <c r="E42" s="17" t="s">
        <v>83</v>
      </c>
      <c r="F42" s="18" t="s">
        <v>84</v>
      </c>
      <c r="G42" s="19">
        <v>690</v>
      </c>
      <c r="H42" s="27">
        <v>6.8999999999999997E-5</v>
      </c>
      <c r="I42" s="21">
        <f t="shared" si="0"/>
        <v>0</v>
      </c>
      <c r="J42" s="22">
        <v>11627.906976744185</v>
      </c>
      <c r="K42" s="24">
        <f t="shared" si="1"/>
        <v>0</v>
      </c>
      <c r="L42" s="22">
        <v>1.1000000000000001</v>
      </c>
      <c r="M42" s="24">
        <f t="shared" si="2"/>
        <v>0</v>
      </c>
      <c r="N42" s="26">
        <v>0.93600000000000005</v>
      </c>
      <c r="O42" s="24">
        <f t="shared" si="3"/>
        <v>0</v>
      </c>
    </row>
    <row r="43" spans="3:15" ht="15.75" x14ac:dyDescent="0.25">
      <c r="C43" s="16"/>
      <c r="D43" s="17" t="s">
        <v>77</v>
      </c>
      <c r="E43" s="17" t="s">
        <v>85</v>
      </c>
      <c r="F43" s="18" t="s">
        <v>86</v>
      </c>
      <c r="G43" s="19">
        <v>1500</v>
      </c>
      <c r="H43" s="20">
        <v>1.4999999999999999E-4</v>
      </c>
      <c r="I43" s="21">
        <f t="shared" si="0"/>
        <v>0</v>
      </c>
      <c r="J43" s="22">
        <v>11627.906976744185</v>
      </c>
      <c r="K43" s="24">
        <f t="shared" si="1"/>
        <v>0</v>
      </c>
      <c r="L43" s="22">
        <v>1.1000000000000001</v>
      </c>
      <c r="M43" s="24">
        <f t="shared" si="2"/>
        <v>0</v>
      </c>
      <c r="N43" s="26">
        <v>0.23599999999999999</v>
      </c>
      <c r="O43" s="24">
        <f t="shared" si="3"/>
        <v>0</v>
      </c>
    </row>
    <row r="44" spans="3:15" ht="15.75" x14ac:dyDescent="0.25">
      <c r="C44" s="16"/>
      <c r="D44" s="17" t="s">
        <v>77</v>
      </c>
      <c r="E44" s="17" t="s">
        <v>87</v>
      </c>
      <c r="F44" s="18" t="s">
        <v>88</v>
      </c>
      <c r="G44" s="19">
        <v>8783</v>
      </c>
      <c r="H44" s="20">
        <v>8.7830000000000004E-4</v>
      </c>
      <c r="I44" s="21">
        <f t="shared" si="0"/>
        <v>0</v>
      </c>
      <c r="J44" s="22">
        <v>11627.906976744185</v>
      </c>
      <c r="K44" s="24">
        <f t="shared" si="1"/>
        <v>0</v>
      </c>
      <c r="L44" s="22">
        <v>1.1000000000000001</v>
      </c>
      <c r="M44" s="24">
        <f t="shared" si="2"/>
        <v>0</v>
      </c>
      <c r="N44" s="25">
        <v>0.20735999999834112</v>
      </c>
      <c r="O44" s="24">
        <f t="shared" si="3"/>
        <v>0</v>
      </c>
    </row>
    <row r="45" spans="3:15" ht="15.75" x14ac:dyDescent="0.25">
      <c r="C45" s="16"/>
      <c r="D45" s="17" t="s">
        <v>77</v>
      </c>
      <c r="E45" s="17" t="s">
        <v>89</v>
      </c>
      <c r="F45" s="18" t="s">
        <v>90</v>
      </c>
      <c r="G45" s="19">
        <v>8660</v>
      </c>
      <c r="H45" s="20">
        <v>8.6600000000000002E-4</v>
      </c>
      <c r="I45" s="21">
        <f t="shared" si="0"/>
        <v>0</v>
      </c>
      <c r="J45" s="22"/>
      <c r="K45" s="24"/>
      <c r="L45" s="22"/>
      <c r="M45" s="24"/>
      <c r="N45" s="25"/>
      <c r="O45" s="24"/>
    </row>
    <row r="46" spans="3:15" ht="15.75" x14ac:dyDescent="0.25">
      <c r="C46" s="16"/>
      <c r="D46" s="17" t="s">
        <v>77</v>
      </c>
      <c r="E46" s="17" t="s">
        <v>91</v>
      </c>
      <c r="F46" s="18" t="s">
        <v>92</v>
      </c>
      <c r="G46" s="19">
        <v>14230</v>
      </c>
      <c r="H46" s="20">
        <v>1.423E-3</v>
      </c>
      <c r="I46" s="21">
        <f t="shared" si="0"/>
        <v>0</v>
      </c>
      <c r="J46" s="22">
        <v>11627.906976744185</v>
      </c>
      <c r="K46" s="24">
        <f t="shared" si="1"/>
        <v>0</v>
      </c>
      <c r="L46" s="22">
        <v>1.1000000000000001</v>
      </c>
      <c r="M46" s="24">
        <f t="shared" si="2"/>
        <v>0</v>
      </c>
      <c r="N46" s="26">
        <v>0.24299999999999999</v>
      </c>
      <c r="O46" s="24">
        <f t="shared" si="3"/>
        <v>0</v>
      </c>
    </row>
    <row r="47" spans="3:15" x14ac:dyDescent="0.25">
      <c r="C47" s="16"/>
      <c r="D47" s="17" t="s">
        <v>93</v>
      </c>
      <c r="E47" s="17" t="s">
        <v>94</v>
      </c>
      <c r="F47" s="18" t="s">
        <v>95</v>
      </c>
      <c r="G47" s="19">
        <v>21200</v>
      </c>
      <c r="H47" s="20">
        <v>2.1199999999999999E-3</v>
      </c>
      <c r="I47" s="21">
        <f t="shared" si="0"/>
        <v>0</v>
      </c>
      <c r="J47" s="22"/>
      <c r="K47" s="24"/>
      <c r="L47" s="22"/>
      <c r="M47" s="24"/>
      <c r="N47" s="26"/>
      <c r="O47" s="24"/>
    </row>
    <row r="48" spans="3:15" x14ac:dyDescent="0.25">
      <c r="C48" s="16"/>
      <c r="D48" s="17" t="s">
        <v>37</v>
      </c>
      <c r="E48" s="17" t="s">
        <v>94</v>
      </c>
      <c r="F48" s="18"/>
      <c r="G48" s="19">
        <v>11100000</v>
      </c>
      <c r="H48" s="20">
        <v>1.1100000000000001</v>
      </c>
      <c r="I48" s="21">
        <f t="shared" si="0"/>
        <v>0</v>
      </c>
      <c r="J48" s="22">
        <v>11627.906976744185</v>
      </c>
      <c r="K48" s="24">
        <f t="shared" si="1"/>
        <v>0</v>
      </c>
      <c r="L48" s="22">
        <v>1.1000000000000001</v>
      </c>
      <c r="M48" s="24">
        <f t="shared" si="2"/>
        <v>0</v>
      </c>
      <c r="N48" s="25">
        <v>0.2271599999981827</v>
      </c>
      <c r="O48" s="24">
        <f t="shared" si="3"/>
        <v>0</v>
      </c>
    </row>
    <row r="49" spans="3:15" x14ac:dyDescent="0.25">
      <c r="C49" s="16"/>
      <c r="D49" s="17" t="s">
        <v>93</v>
      </c>
      <c r="E49" s="17" t="s">
        <v>96</v>
      </c>
      <c r="F49" s="18"/>
      <c r="G49" s="19">
        <v>8250</v>
      </c>
      <c r="H49" s="20">
        <v>8.25E-4</v>
      </c>
      <c r="I49" s="21">
        <f t="shared" si="0"/>
        <v>0</v>
      </c>
      <c r="J49" s="22"/>
      <c r="K49" s="24"/>
      <c r="L49" s="22"/>
      <c r="M49" s="24"/>
      <c r="N49" s="25"/>
      <c r="O49" s="24"/>
    </row>
    <row r="50" spans="3:15" x14ac:dyDescent="0.25">
      <c r="C50" s="16"/>
      <c r="D50" s="17" t="s">
        <v>93</v>
      </c>
      <c r="E50" s="17" t="s">
        <v>97</v>
      </c>
      <c r="F50" s="18"/>
      <c r="G50" s="19">
        <v>9155</v>
      </c>
      <c r="H50" s="20">
        <v>9.1500000000000001E-4</v>
      </c>
      <c r="I50" s="21">
        <f t="shared" si="0"/>
        <v>0</v>
      </c>
      <c r="J50" s="22"/>
      <c r="K50" s="24"/>
      <c r="L50" s="22"/>
      <c r="M50" s="24"/>
      <c r="N50" s="25"/>
      <c r="O50" s="24"/>
    </row>
    <row r="51" spans="3:15" x14ac:dyDescent="0.25">
      <c r="C51" s="16"/>
      <c r="D51" s="17" t="s">
        <v>37</v>
      </c>
      <c r="E51" s="17" t="s">
        <v>97</v>
      </c>
      <c r="F51" s="18"/>
      <c r="G51" s="19">
        <v>11930000</v>
      </c>
      <c r="H51" s="20">
        <v>1.19</v>
      </c>
      <c r="I51" s="21">
        <f t="shared" si="0"/>
        <v>0</v>
      </c>
      <c r="J51" s="22"/>
      <c r="K51" s="24"/>
      <c r="L51" s="22"/>
      <c r="M51" s="24"/>
      <c r="N51" s="25"/>
      <c r="O51" s="24"/>
    </row>
    <row r="52" spans="3:15" x14ac:dyDescent="0.25">
      <c r="C52" s="16"/>
      <c r="D52" s="17" t="s">
        <v>37</v>
      </c>
      <c r="E52" s="17" t="s">
        <v>98</v>
      </c>
      <c r="F52" s="18"/>
      <c r="G52" s="19">
        <v>10900000</v>
      </c>
      <c r="H52" s="20">
        <v>1.0900000000000001</v>
      </c>
      <c r="I52" s="21">
        <f t="shared" si="0"/>
        <v>0</v>
      </c>
      <c r="J52" s="22">
        <v>11627.906976744185</v>
      </c>
      <c r="K52" s="24">
        <f t="shared" si="1"/>
        <v>0</v>
      </c>
      <c r="L52" s="22">
        <v>1.1000000000000001</v>
      </c>
      <c r="M52" s="24">
        <f t="shared" si="2"/>
        <v>0</v>
      </c>
      <c r="N52" s="25">
        <v>0.2271599999981827</v>
      </c>
      <c r="O52" s="24">
        <f t="shared" si="3"/>
        <v>0</v>
      </c>
    </row>
    <row r="53" spans="3:15" ht="15.75" x14ac:dyDescent="0.25">
      <c r="C53" s="16"/>
      <c r="D53" s="17" t="s">
        <v>77</v>
      </c>
      <c r="E53" s="17" t="s">
        <v>98</v>
      </c>
      <c r="F53" s="18" t="s">
        <v>99</v>
      </c>
      <c r="G53" s="19">
        <v>26000</v>
      </c>
      <c r="H53" s="20">
        <v>2.5999999999999999E-3</v>
      </c>
      <c r="I53" s="21">
        <f t="shared" si="0"/>
        <v>0</v>
      </c>
      <c r="J53" s="22">
        <v>11627.906976744185</v>
      </c>
      <c r="K53" s="24">
        <f t="shared" si="1"/>
        <v>0</v>
      </c>
      <c r="L53" s="22">
        <v>1.1000000000000001</v>
      </c>
      <c r="M53" s="24">
        <f t="shared" si="2"/>
        <v>0</v>
      </c>
      <c r="N53" s="25">
        <v>0.2271599999981827</v>
      </c>
      <c r="O53" s="24">
        <f t="shared" si="3"/>
        <v>0</v>
      </c>
    </row>
    <row r="54" spans="3:15" x14ac:dyDescent="0.25">
      <c r="C54" s="16"/>
      <c r="D54" s="17" t="s">
        <v>37</v>
      </c>
      <c r="E54" s="17" t="s">
        <v>100</v>
      </c>
      <c r="F54" s="18"/>
      <c r="G54" s="19">
        <v>28500</v>
      </c>
      <c r="H54" s="20">
        <v>2.8500000000000001E-3</v>
      </c>
      <c r="I54" s="21">
        <f t="shared" si="0"/>
        <v>0</v>
      </c>
      <c r="J54" s="22"/>
      <c r="K54" s="24"/>
      <c r="L54" s="28"/>
      <c r="M54" s="24"/>
      <c r="N54" s="25"/>
      <c r="O54" s="24"/>
    </row>
    <row r="55" spans="3:15" ht="15.75" x14ac:dyDescent="0.25">
      <c r="C55" s="16"/>
      <c r="D55" s="17" t="s">
        <v>77</v>
      </c>
      <c r="E55" s="17" t="s">
        <v>100</v>
      </c>
      <c r="F55" s="18"/>
      <c r="G55" s="19">
        <v>2500</v>
      </c>
      <c r="H55" s="20">
        <v>2.5000000000000001E-4</v>
      </c>
      <c r="I55" s="21">
        <f t="shared" si="0"/>
        <v>0</v>
      </c>
      <c r="J55" s="22"/>
      <c r="K55" s="24"/>
      <c r="L55" s="28"/>
      <c r="M55" s="24"/>
      <c r="N55" s="25"/>
      <c r="O55" s="24"/>
    </row>
    <row r="56" spans="3:15" x14ac:dyDescent="0.25">
      <c r="C56" s="16"/>
      <c r="D56" s="17" t="s">
        <v>32</v>
      </c>
      <c r="E56" s="17" t="s">
        <v>101</v>
      </c>
      <c r="F56" s="18"/>
      <c r="G56" s="19">
        <v>860</v>
      </c>
      <c r="H56" s="29">
        <v>8.6000000000000003E-5</v>
      </c>
      <c r="I56" s="21">
        <f t="shared" si="0"/>
        <v>0</v>
      </c>
      <c r="J56" s="22">
        <v>11627.906976744185</v>
      </c>
      <c r="K56" s="24">
        <f t="shared" si="1"/>
        <v>0</v>
      </c>
      <c r="L56" s="30">
        <f>2.12818344790937*1.11947</f>
        <v>2.3824375244311025</v>
      </c>
      <c r="M56" s="24">
        <f t="shared" si="2"/>
        <v>0</v>
      </c>
      <c r="N56" s="25">
        <v>0.50309999999597521</v>
      </c>
      <c r="O56" s="24">
        <f t="shared" si="3"/>
        <v>0</v>
      </c>
    </row>
    <row r="57" spans="3:15" x14ac:dyDescent="0.25">
      <c r="C57" s="16"/>
      <c r="D57" s="17" t="s">
        <v>32</v>
      </c>
      <c r="E57" s="17" t="s">
        <v>102</v>
      </c>
      <c r="F57" s="18"/>
      <c r="G57" s="19">
        <v>860</v>
      </c>
      <c r="H57" s="29">
        <v>8.6000000000000003E-5</v>
      </c>
      <c r="I57" s="21">
        <f t="shared" si="0"/>
        <v>0</v>
      </c>
      <c r="J57" s="22">
        <v>11627.906976744185</v>
      </c>
      <c r="K57" s="24">
        <f t="shared" si="1"/>
        <v>0</v>
      </c>
      <c r="L57" s="22">
        <v>1</v>
      </c>
      <c r="M57" s="24">
        <f t="shared" si="2"/>
        <v>0</v>
      </c>
      <c r="N57" s="25">
        <v>0</v>
      </c>
      <c r="O57" s="24">
        <f t="shared" si="3"/>
        <v>0</v>
      </c>
    </row>
    <row r="58" spans="3:15" ht="15.75" thickBot="1" x14ac:dyDescent="0.3">
      <c r="C58" s="16"/>
      <c r="D58" s="17" t="s">
        <v>32</v>
      </c>
      <c r="E58" s="17" t="s">
        <v>103</v>
      </c>
      <c r="F58" s="18"/>
      <c r="G58" s="19">
        <v>860</v>
      </c>
      <c r="H58" s="29">
        <v>8.6000000000000003E-5</v>
      </c>
      <c r="I58" s="21">
        <f t="shared" si="0"/>
        <v>0</v>
      </c>
      <c r="J58" s="22">
        <v>11627.906976744185</v>
      </c>
      <c r="K58" s="31">
        <f>I58*J58</f>
        <v>0</v>
      </c>
      <c r="L58" s="22">
        <v>1</v>
      </c>
      <c r="M58" s="32">
        <f>K58*L58</f>
        <v>0</v>
      </c>
      <c r="N58" s="25">
        <v>0</v>
      </c>
      <c r="O58" s="32">
        <f>N58*M58</f>
        <v>0</v>
      </c>
    </row>
    <row r="59" spans="3:15" ht="15.75" thickBot="1" x14ac:dyDescent="0.3">
      <c r="C59" s="40" t="s">
        <v>104</v>
      </c>
      <c r="D59" s="40"/>
      <c r="E59" s="40"/>
      <c r="F59" s="40"/>
      <c r="G59" s="40"/>
      <c r="H59" s="40"/>
      <c r="I59" s="33">
        <f>SUM(I5:I58)</f>
        <v>0</v>
      </c>
      <c r="J59" s="34"/>
      <c r="K59" s="35">
        <f>SUM(K5:K58)</f>
        <v>0</v>
      </c>
      <c r="L59" s="36"/>
      <c r="M59" s="37">
        <f>SUM(M5:M58)</f>
        <v>0</v>
      </c>
      <c r="N59" s="36"/>
      <c r="O59" s="37">
        <f>SUM(O5:O58)</f>
        <v>0</v>
      </c>
    </row>
    <row r="61" spans="3:15" ht="15.75" thickBot="1" x14ac:dyDescent="0.3"/>
    <row r="62" spans="3:15" ht="15" customHeight="1" x14ac:dyDescent="0.25">
      <c r="C62" s="41" t="s">
        <v>105</v>
      </c>
      <c r="D62" s="42"/>
      <c r="E62" s="42"/>
      <c r="F62" s="42"/>
      <c r="G62" s="42"/>
      <c r="H62" s="42"/>
      <c r="I62" s="43"/>
    </row>
    <row r="63" spans="3:15" x14ac:dyDescent="0.25">
      <c r="C63" s="44"/>
      <c r="D63" s="45"/>
      <c r="E63" s="45"/>
      <c r="F63" s="45"/>
      <c r="G63" s="45"/>
      <c r="H63" s="45"/>
      <c r="I63" s="46"/>
    </row>
    <row r="64" spans="3:15" ht="15.75" thickBot="1" x14ac:dyDescent="0.3">
      <c r="C64" s="47"/>
      <c r="D64" s="48"/>
      <c r="E64" s="48"/>
      <c r="F64" s="48"/>
      <c r="G64" s="48"/>
      <c r="H64" s="48"/>
      <c r="I64" s="49"/>
    </row>
    <row r="65" spans="8:8" x14ac:dyDescent="0.25">
      <c r="H65" s="38"/>
    </row>
    <row r="66" spans="8:8" x14ac:dyDescent="0.25">
      <c r="H66" s="38"/>
    </row>
    <row r="67" spans="8:8" x14ac:dyDescent="0.25">
      <c r="H67" s="38"/>
    </row>
    <row r="68" spans="8:8" x14ac:dyDescent="0.25">
      <c r="H68" s="38"/>
    </row>
    <row r="69" spans="8:8" x14ac:dyDescent="0.25">
      <c r="H69" s="38"/>
    </row>
    <row r="70" spans="8:8" x14ac:dyDescent="0.25">
      <c r="H70" s="38"/>
    </row>
    <row r="71" spans="8:8" x14ac:dyDescent="0.25">
      <c r="H71" s="38"/>
    </row>
    <row r="72" spans="8:8" x14ac:dyDescent="0.25">
      <c r="H72" s="38"/>
    </row>
    <row r="73" spans="8:8" x14ac:dyDescent="0.25">
      <c r="H73" s="38"/>
    </row>
    <row r="74" spans="8:8" x14ac:dyDescent="0.25">
      <c r="H74" s="38"/>
    </row>
    <row r="75" spans="8:8" x14ac:dyDescent="0.25">
      <c r="H75" s="38"/>
    </row>
    <row r="76" spans="8:8" x14ac:dyDescent="0.25">
      <c r="H76" s="38"/>
    </row>
    <row r="77" spans="8:8" x14ac:dyDescent="0.25">
      <c r="H77" s="38"/>
    </row>
    <row r="78" spans="8:8" x14ac:dyDescent="0.25">
      <c r="H78" s="38"/>
    </row>
    <row r="79" spans="8:8" x14ac:dyDescent="0.25">
      <c r="H79" s="38"/>
    </row>
    <row r="80" spans="8:8" x14ac:dyDescent="0.25">
      <c r="H80" s="38"/>
    </row>
    <row r="81" spans="8:8" x14ac:dyDescent="0.25">
      <c r="H81" s="38"/>
    </row>
    <row r="82" spans="8:8" x14ac:dyDescent="0.25">
      <c r="H82" s="38"/>
    </row>
    <row r="83" spans="8:8" x14ac:dyDescent="0.25">
      <c r="H83" s="38"/>
    </row>
    <row r="84" spans="8:8" x14ac:dyDescent="0.25">
      <c r="H84" s="38"/>
    </row>
    <row r="85" spans="8:8" x14ac:dyDescent="0.25">
      <c r="H85" s="38"/>
    </row>
    <row r="86" spans="8:8" x14ac:dyDescent="0.25">
      <c r="H86" s="38"/>
    </row>
    <row r="87" spans="8:8" x14ac:dyDescent="0.25">
      <c r="H87" s="38"/>
    </row>
    <row r="88" spans="8:8" x14ac:dyDescent="0.25">
      <c r="H88" s="38"/>
    </row>
    <row r="89" spans="8:8" x14ac:dyDescent="0.25">
      <c r="H89" s="38"/>
    </row>
    <row r="90" spans="8:8" x14ac:dyDescent="0.25">
      <c r="H90" s="38"/>
    </row>
    <row r="91" spans="8:8" x14ac:dyDescent="0.25">
      <c r="H91" s="38"/>
    </row>
    <row r="92" spans="8:8" x14ac:dyDescent="0.25">
      <c r="H92" s="38"/>
    </row>
    <row r="93" spans="8:8" x14ac:dyDescent="0.25">
      <c r="H93" s="38"/>
    </row>
    <row r="94" spans="8:8" x14ac:dyDescent="0.25">
      <c r="H94" s="38"/>
    </row>
    <row r="95" spans="8:8" x14ac:dyDescent="0.25">
      <c r="H95" s="38"/>
    </row>
    <row r="96" spans="8:8" x14ac:dyDescent="0.25">
      <c r="H96" s="38"/>
    </row>
    <row r="97" spans="8:8" x14ac:dyDescent="0.25">
      <c r="H97" s="38"/>
    </row>
    <row r="98" spans="8:8" x14ac:dyDescent="0.25">
      <c r="H98" s="38"/>
    </row>
    <row r="99" spans="8:8" x14ac:dyDescent="0.25">
      <c r="H99" s="38"/>
    </row>
    <row r="100" spans="8:8" x14ac:dyDescent="0.25">
      <c r="H100" s="38"/>
    </row>
    <row r="101" spans="8:8" x14ac:dyDescent="0.25">
      <c r="H101" s="38"/>
    </row>
    <row r="102" spans="8:8" x14ac:dyDescent="0.25">
      <c r="H102" s="38"/>
    </row>
    <row r="103" spans="8:8" x14ac:dyDescent="0.25">
      <c r="H103" s="38"/>
    </row>
    <row r="104" spans="8:8" x14ac:dyDescent="0.25">
      <c r="H104" s="38"/>
    </row>
    <row r="105" spans="8:8" x14ac:dyDescent="0.25">
      <c r="H105" s="38"/>
    </row>
    <row r="106" spans="8:8" x14ac:dyDescent="0.25">
      <c r="H106" s="38"/>
    </row>
  </sheetData>
  <mergeCells count="3">
    <mergeCell ref="D2:N2"/>
    <mergeCell ref="C59:H59"/>
    <mergeCell ref="C62:I64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23" sqref="M2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Kurum Bilgileri</vt:lpstr>
      <vt:lpstr> Enerji Dönüşüm Tablosu</vt:lpstr>
      <vt:lpstr>ÇalışanFaydalanan Kişi Sayısı</vt:lpstr>
    </vt:vector>
  </TitlesOfParts>
  <Company>ETKB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Ersin Sahin</dc:creator>
  <cp:lastModifiedBy>Ahmet İlteriş KAK</cp:lastModifiedBy>
  <cp:lastPrinted>2025-01-15T08:44:27Z</cp:lastPrinted>
  <dcterms:created xsi:type="dcterms:W3CDTF">2020-05-12T12:17:35Z</dcterms:created>
  <dcterms:modified xsi:type="dcterms:W3CDTF">2025-03-26T13:12:33Z</dcterms:modified>
</cp:coreProperties>
</file>